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is_Da\Downloads\"/>
    </mc:Choice>
  </mc:AlternateContent>
  <xr:revisionPtr revIDLastSave="0" documentId="13_ncr:1_{785DBE57-7085-4A17-868B-2896C9BCC702}" xr6:coauthVersionLast="47" xr6:coauthVersionMax="47" xr10:uidLastSave="{00000000-0000-0000-0000-000000000000}"/>
  <bookViews>
    <workbookView xWindow="-108" yWindow="-108" windowWidth="23256" windowHeight="12576" xr2:uid="{58336AEA-C703-4143-AC28-9F28041F4998}"/>
  </bookViews>
  <sheets>
    <sheet name="HP" sheetId="2" r:id="rId1"/>
    <sheet name="DC EVCP" sheetId="1" r:id="rId2"/>
    <sheet name="HP Search Function" sheetId="10" state="hidden" r:id="rId3"/>
    <sheet name="DC EVCP Search Function" sheetId="11" state="hidden" r:id="rId4"/>
    <sheet name="AC EVCP" sheetId="4" r:id="rId5"/>
  </sheets>
  <externalReferences>
    <externalReference r:id="rId6"/>
    <externalReference r:id="rId7"/>
  </externalReferences>
  <definedNames>
    <definedName name="_xlnm._FilterDatabase" localSheetId="0" hidden="1">HP!$A$2:$AB$134</definedName>
    <definedName name="Manufacturer">[1]Sheet2!$1:$1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3" i="2" l="1"/>
  <c r="P178" i="2" l="1"/>
  <c r="Q178" i="2"/>
  <c r="P179" i="2"/>
  <c r="Q179" i="2"/>
  <c r="P180" i="2"/>
  <c r="Q180" i="2"/>
  <c r="P181" i="2"/>
  <c r="Q181" i="2"/>
  <c r="P182" i="2"/>
  <c r="Q182" i="2"/>
  <c r="P183" i="2"/>
  <c r="Q183" i="2"/>
  <c r="P184" i="2"/>
  <c r="Q184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Q199" i="2"/>
  <c r="Q201" i="2"/>
  <c r="Q200" i="2"/>
  <c r="Q202" i="2"/>
  <c r="Q203" i="2"/>
  <c r="Q186" i="2"/>
  <c r="Q187" i="2"/>
  <c r="Q188" i="2"/>
  <c r="Q189" i="2"/>
  <c r="Q191" i="2"/>
  <c r="Q193" i="2"/>
  <c r="Q190" i="2"/>
  <c r="Q192" i="2"/>
  <c r="Q194" i="2"/>
  <c r="Q163" i="2"/>
  <c r="Q164" i="2"/>
  <c r="Q165" i="2"/>
  <c r="Q166" i="2"/>
  <c r="Q167" i="2"/>
  <c r="Q168" i="2"/>
  <c r="Q169" i="2"/>
  <c r="P199" i="2"/>
  <c r="P201" i="2"/>
  <c r="P203" i="2"/>
  <c r="P186" i="2"/>
  <c r="P187" i="2"/>
  <c r="P188" i="2"/>
  <c r="P189" i="2"/>
  <c r="P191" i="2"/>
  <c r="P193" i="2"/>
  <c r="P190" i="2"/>
  <c r="P192" i="2"/>
  <c r="P194" i="2"/>
  <c r="P164" i="2"/>
  <c r="P165" i="2"/>
  <c r="P166" i="2"/>
  <c r="P167" i="2"/>
  <c r="P168" i="2"/>
  <c r="P169" i="2"/>
  <c r="P198" i="2"/>
  <c r="Q196" i="2"/>
  <c r="Q197" i="2"/>
  <c r="Q198" i="2"/>
  <c r="P196" i="2"/>
  <c r="P197" i="2"/>
  <c r="Q177" i="2"/>
  <c r="P177" i="2"/>
  <c r="P195" i="2"/>
  <c r="Q195" i="2"/>
  <c r="P185" i="2"/>
  <c r="Q185" i="2"/>
  <c r="Q204" i="2"/>
  <c r="P204" i="2"/>
  <c r="Q86" i="2"/>
  <c r="P86" i="2"/>
  <c r="Q85" i="2"/>
  <c r="P85" i="2"/>
  <c r="Q83" i="2"/>
  <c r="P83" i="2"/>
  <c r="Q81" i="2"/>
  <c r="P81" i="2"/>
  <c r="Q80" i="2"/>
  <c r="P80" i="2"/>
  <c r="Q79" i="2"/>
  <c r="P79" i="2"/>
  <c r="Q78" i="2"/>
  <c r="P78" i="2"/>
  <c r="C8" i="10"/>
  <c r="AE5" i="10" a="1"/>
  <c r="AD5" i="10" a="1"/>
  <c r="AD5" i="10" l="1"/>
  <c r="AE5" i="10"/>
  <c r="O9" i="11"/>
  <c r="G11" i="11" s="1"/>
  <c r="AD3" i="11"/>
  <c r="AC3" i="11"/>
  <c r="O7" i="11" s="1"/>
  <c r="H8" i="10"/>
  <c r="H6" i="10"/>
  <c r="F12" i="10"/>
  <c r="F11" i="10"/>
  <c r="L7" i="10"/>
  <c r="C13" i="10"/>
  <c r="E8" i="10"/>
  <c r="D11" i="10"/>
  <c r="C11" i="10"/>
  <c r="E6" i="10"/>
  <c r="C6" i="10"/>
  <c r="AH4" i="10"/>
  <c r="AF4" i="10"/>
  <c r="AG4" i="10" s="1"/>
  <c r="AA3" i="11" a="1"/>
  <c r="AB3" i="11" a="1"/>
  <c r="AH5" i="10" l="1"/>
  <c r="AH6" i="10" s="1"/>
  <c r="AA3" i="11"/>
  <c r="AB3" i="11"/>
  <c r="AI4" i="10"/>
  <c r="L8" i="10"/>
  <c r="D13" i="10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<sst xmlns="http://schemas.openxmlformats.org/spreadsheetml/2006/main" count="2599" uniqueCount="1123">
  <si>
    <t>ESBN HP Register</t>
  </si>
  <si>
    <t>Column B</t>
  </si>
  <si>
    <t>For Devices Compliant on ENA Connect Direct</t>
  </si>
  <si>
    <t>Product Information</t>
  </si>
  <si>
    <t>Column E</t>
  </si>
  <si>
    <t>Column F</t>
  </si>
  <si>
    <t>Column G</t>
  </si>
  <si>
    <t>Column H</t>
  </si>
  <si>
    <t>Column I</t>
  </si>
  <si>
    <t xml:space="preserve">Supply </t>
  </si>
  <si>
    <t>Column K</t>
  </si>
  <si>
    <t>Column L</t>
  </si>
  <si>
    <t>Column M</t>
  </si>
  <si>
    <t>Heat Pump Module</t>
  </si>
  <si>
    <t>Column O</t>
  </si>
  <si>
    <t>Column P</t>
  </si>
  <si>
    <t>Column Q</t>
  </si>
  <si>
    <t>Heat Pump Accessory (s)</t>
  </si>
  <si>
    <t>Column S</t>
  </si>
  <si>
    <t>Column T</t>
  </si>
  <si>
    <t>Column U</t>
  </si>
  <si>
    <t>Column V</t>
  </si>
  <si>
    <t>Column W</t>
  </si>
  <si>
    <t>Column X</t>
  </si>
  <si>
    <t>Column Y</t>
  </si>
  <si>
    <t>LCT Register 
Reference Number</t>
  </si>
  <si>
    <t>Date Submitted (DD/MM/YYYY)</t>
  </si>
  <si>
    <t>Connect Direct 
System Reference</t>
  </si>
  <si>
    <t>Manufacturer</t>
  </si>
  <si>
    <t>Model</t>
  </si>
  <si>
    <t>Model Reference</t>
  </si>
  <si>
    <t>Product Code</t>
  </si>
  <si>
    <t>Function</t>
  </si>
  <si>
    <t>Heat Pump Type</t>
  </si>
  <si>
    <t>Phases</t>
  </si>
  <si>
    <t>Voltage (V)</t>
  </si>
  <si>
    <t>Total Heat Pump System Maximum Demand (A)</t>
  </si>
  <si>
    <t>Total Heat Pump System Maximum Demand (kVA)</t>
  </si>
  <si>
    <t xml:space="preserve">Heat Pump Module </t>
  </si>
  <si>
    <t>Heat Pump Module Reference</t>
  </si>
  <si>
    <t>Module Input Rated Current (A)</t>
  </si>
  <si>
    <t>Module Input 
Rated Power (kVA)</t>
  </si>
  <si>
    <t>First Accessory Module</t>
  </si>
  <si>
    <t>First Accessory Module Reference</t>
  </si>
  <si>
    <t xml:space="preserve">First Accessory Module Input Rated Current (A) </t>
  </si>
  <si>
    <t xml:space="preserve">First Accessory Module Input Rated Current (kVA) </t>
  </si>
  <si>
    <t>Second Accessory Module</t>
  </si>
  <si>
    <t>Second Accessory Module Reference</t>
  </si>
  <si>
    <t xml:space="preserve">Second Accessory Module Input Rated Current (A) </t>
  </si>
  <si>
    <t xml:space="preserve">Second Accessory Module Input Rated Current (kVA) </t>
  </si>
  <si>
    <t>Voltage Fluctuation Connection Requirement</t>
  </si>
  <si>
    <t>11-006-0001</t>
  </si>
  <si>
    <t>CLIVE/02567/V1</t>
  </si>
  <si>
    <t>Clivet</t>
  </si>
  <si>
    <t>WISAN-YME 1 S 2.1</t>
  </si>
  <si>
    <t>Heating &amp; Cooling</t>
  </si>
  <si>
    <t>Air Source</t>
  </si>
  <si>
    <t>Whole system</t>
  </si>
  <si>
    <t>N/A</t>
  </si>
  <si>
    <t> </t>
  </si>
  <si>
    <t>11-006-0002</t>
  </si>
  <si>
    <t>CLIVE/08828/V1</t>
  </si>
  <si>
    <t>WISAN-YME 1 S 3.1 </t>
  </si>
  <si>
    <t>11-006-0003</t>
  </si>
  <si>
    <t>CLIVE/02934/V1</t>
  </si>
  <si>
    <t>WISAN-YME 1 S 4.1 </t>
  </si>
  <si>
    <t>11-006-0004</t>
  </si>
  <si>
    <t>CLIVE/04703/V1</t>
  </si>
  <si>
    <t>WISAN-YME 1 S 5.1 </t>
  </si>
  <si>
    <t>11-006-0005</t>
  </si>
  <si>
    <t>CLIVE/01702/V1</t>
  </si>
  <si>
    <t>WISAN-YME 1 S 6.1 </t>
  </si>
  <si>
    <t>11-006-0006</t>
  </si>
  <si>
    <t>CLIVE/06449/V1</t>
  </si>
  <si>
    <t>WISAN-YME 1 S 7.1 </t>
  </si>
  <si>
    <t>11-006-0007</t>
  </si>
  <si>
    <t>CLIVE/04413/V1</t>
  </si>
  <si>
    <t>WISAN-YME 1 S 8.1 </t>
  </si>
  <si>
    <t>11-006-0008</t>
  </si>
  <si>
    <t>CLIVE/06052/V1</t>
  </si>
  <si>
    <t>WiSAN-YME 1 S 6.1T</t>
  </si>
  <si>
    <t>11-006-0009</t>
  </si>
  <si>
    <t>CLIVE/06829/V1</t>
  </si>
  <si>
    <t>WiSAN-YME 1 S 7.1T</t>
  </si>
  <si>
    <t>11-006-0010</t>
  </si>
  <si>
    <t>CLIVE/03137/V1</t>
  </si>
  <si>
    <t>WiSAN-YME 1 S 8.1T</t>
  </si>
  <si>
    <t>11-006-0011</t>
  </si>
  <si>
    <t>CLIVE/09655/V1</t>
  </si>
  <si>
    <t>WiSAN-YME 1 S 9.1</t>
  </si>
  <si>
    <t>11-006-0012</t>
  </si>
  <si>
    <t>CLIVE/08150/V1</t>
  </si>
  <si>
    <t>WiSAN-YME 1 S 10.1</t>
  </si>
  <si>
    <t>11-006-0013</t>
  </si>
  <si>
    <t>CLIVE/03147/V1</t>
  </si>
  <si>
    <t>WiSAN-YME 1 S 12.1</t>
  </si>
  <si>
    <t>11-006-0014</t>
  </si>
  <si>
    <t>CLIVE/08197/V1</t>
  </si>
  <si>
    <t>WiSAN-YME 1 S 14.1</t>
  </si>
  <si>
    <t>11-006-0015</t>
  </si>
  <si>
    <t>CLIVE/01037/V1</t>
  </si>
  <si>
    <t>WiSAN-YSE 1 10.1</t>
  </si>
  <si>
    <t>11-006-0016</t>
  </si>
  <si>
    <t>CLIVE/01548/V1</t>
  </si>
  <si>
    <t>WiSAN-YSE 1 12.1</t>
  </si>
  <si>
    <t>11-006-0017</t>
  </si>
  <si>
    <t>CLIVE/05293/V1</t>
  </si>
  <si>
    <t>WiSAN-YSE 1 14.1</t>
  </si>
  <si>
    <t>11-006-0018</t>
  </si>
  <si>
    <t>CLIVE/03980/V1</t>
  </si>
  <si>
    <t>WiSAN-YSE1 16.2</t>
  </si>
  <si>
    <t>11-006-0019</t>
  </si>
  <si>
    <t>CLIVE/02952/V1</t>
  </si>
  <si>
    <t>WiSAN-YSE1 18.2</t>
  </si>
  <si>
    <t>11-006-0020</t>
  </si>
  <si>
    <t>CLIVE/09972/V1</t>
  </si>
  <si>
    <t>WiSAN-YSE1 22.2</t>
  </si>
  <si>
    <t>11-006-0021</t>
  </si>
  <si>
    <t>CLIVE/05852/V1</t>
  </si>
  <si>
    <t>WiSAN-YSE1 30.2</t>
  </si>
  <si>
    <t>11-006-0022</t>
  </si>
  <si>
    <t>CLIVE/09995/V1</t>
  </si>
  <si>
    <t>WiSAN-YSE1 35.2</t>
  </si>
  <si>
    <t>11-006-0023</t>
  </si>
  <si>
    <t>CLIVE/01968/V1</t>
  </si>
  <si>
    <t>WSAN-YSi 1 10.1</t>
  </si>
  <si>
    <t>11-006-0024</t>
  </si>
  <si>
    <t>CLIVE/02372/V1</t>
  </si>
  <si>
    <t>WSAN-YSi 1 12.1</t>
  </si>
  <si>
    <t>11-006-0025</t>
  </si>
  <si>
    <t>CLIVE/08285/V1</t>
  </si>
  <si>
    <t>WSAN-YSi 1 14.1</t>
  </si>
  <si>
    <t>11-006-0026</t>
  </si>
  <si>
    <t>CLIVE/09977/V1</t>
  </si>
  <si>
    <t>WSAN-YSi 16.2</t>
  </si>
  <si>
    <t>11-006-0027</t>
  </si>
  <si>
    <t>CLIVE/03080/V1</t>
  </si>
  <si>
    <t>WSAN-YSi 18.2</t>
  </si>
  <si>
    <t>11-006-0028</t>
  </si>
  <si>
    <t>CLIVE/09696/V1</t>
  </si>
  <si>
    <t>WSAN-YSi 22.2</t>
  </si>
  <si>
    <t>11-006-0029</t>
  </si>
  <si>
    <t>CLIVE/03470/V1</t>
  </si>
  <si>
    <t>WSAN-YSi 30.2</t>
  </si>
  <si>
    <t>11-006-0030</t>
  </si>
  <si>
    <t>CLIVE/00687/V1</t>
  </si>
  <si>
    <t>WSAN-YSi 35.2</t>
  </si>
  <si>
    <t>11-006-0031</t>
  </si>
  <si>
    <t>CLIVE/09757/V1</t>
  </si>
  <si>
    <t>WSAT-YSi 16.2</t>
  </si>
  <si>
    <t>11-006-0032</t>
  </si>
  <si>
    <t>CLIVE/00923/V1</t>
  </si>
  <si>
    <t>WSAT-YSi 20.2</t>
  </si>
  <si>
    <t>11-006-0033</t>
  </si>
  <si>
    <t>CLIVE/05040/V1</t>
  </si>
  <si>
    <t>WSAT-YSi 24.2</t>
  </si>
  <si>
    <t>11-006-0034</t>
  </si>
  <si>
    <t>CLIVE/09401/V1</t>
  </si>
  <si>
    <t>WSAT-YSi 30.2</t>
  </si>
  <si>
    <t>11-006-0035</t>
  </si>
  <si>
    <t>CLIVE/04568/V1</t>
  </si>
  <si>
    <t>WSAT-YSi 35.2</t>
  </si>
  <si>
    <t>11-006-0036</t>
  </si>
  <si>
    <t>CLIVE/01736/V1</t>
  </si>
  <si>
    <t>WSAT-YSi 40.2</t>
  </si>
  <si>
    <t>11-006-0037</t>
  </si>
  <si>
    <t>CLIVE/06176/V1</t>
  </si>
  <si>
    <t>WSAN-YES 18.2</t>
  </si>
  <si>
    <t>11-006-0038</t>
  </si>
  <si>
    <t>CLIVE/05342/V1</t>
  </si>
  <si>
    <t>WSAN-YES 20.2</t>
  </si>
  <si>
    <t>11-006-0039</t>
  </si>
  <si>
    <t>CLIVE/01865/V1</t>
  </si>
  <si>
    <t>WSAN-YES 25.2</t>
  </si>
  <si>
    <t>11-006-0040</t>
  </si>
  <si>
    <t>CLIVE/09099/V1</t>
  </si>
  <si>
    <t>WSAN-YES 30.2</t>
  </si>
  <si>
    <t>11-006-0041</t>
  </si>
  <si>
    <t>CLIVE/07205/V1</t>
  </si>
  <si>
    <t>WSAN-YES 35.2</t>
  </si>
  <si>
    <t>11-006-0042</t>
  </si>
  <si>
    <t>CLIVE/07356/V1</t>
  </si>
  <si>
    <t>WSAT-YES 18.2</t>
  </si>
  <si>
    <t>11-006-0043</t>
  </si>
  <si>
    <t>CLIVE/04636/V1</t>
  </si>
  <si>
    <t>WSAT-YES 20.2</t>
  </si>
  <si>
    <t>11-006-0044</t>
  </si>
  <si>
    <t>CLIVE/07350/V1</t>
  </si>
  <si>
    <t>WSAT-YES 25.2</t>
  </si>
  <si>
    <t>11-006-0045</t>
  </si>
  <si>
    <t>CLIVE/03861/V1</t>
  </si>
  <si>
    <t>WSAT-YES 30.2</t>
  </si>
  <si>
    <t>11-006-0046</t>
  </si>
  <si>
    <t>CLIVE/06607/V1</t>
  </si>
  <si>
    <t>WSAT-YES 35.2</t>
  </si>
  <si>
    <t>11-005-0001</t>
  </si>
  <si>
    <t>KENSA/04173/V1</t>
  </si>
  <si>
    <t>Kensa</t>
  </si>
  <si>
    <t>Shoebox 3kW</t>
  </si>
  <si>
    <t>S3-P0K</t>
  </si>
  <si>
    <t>Heating only</t>
  </si>
  <si>
    <t>Ground Source</t>
  </si>
  <si>
    <t>11-005-0002</t>
  </si>
  <si>
    <t>KENSA/03505/V1</t>
  </si>
  <si>
    <t>Shoebox 6kW</t>
  </si>
  <si>
    <t>S6-P0K</t>
  </si>
  <si>
    <t>11-005-0003</t>
  </si>
  <si>
    <t>KENSA/08119/V1</t>
  </si>
  <si>
    <t>Shoebox NX</t>
  </si>
  <si>
    <t>S5-P0K</t>
  </si>
  <si>
    <t>11-005-0004</t>
  </si>
  <si>
    <t>KENSA/09028/V1</t>
  </si>
  <si>
    <t>Evo 7kW</t>
  </si>
  <si>
    <t>K070-S1H</t>
  </si>
  <si>
    <t>11-005-0005</t>
  </si>
  <si>
    <t>KENSA/01634/V1</t>
  </si>
  <si>
    <t>Evo 9kW</t>
  </si>
  <si>
    <t>K090-S1H</t>
  </si>
  <si>
    <t>11-005-0006</t>
  </si>
  <si>
    <t>KENSA/02780/V1</t>
  </si>
  <si>
    <t>Evo 13kW</t>
  </si>
  <si>
    <t>K130-S1H</t>
  </si>
  <si>
    <t>11-005-0007</t>
  </si>
  <si>
    <t>KENSA/08878/V1</t>
  </si>
  <si>
    <t>Evo 15kW</t>
  </si>
  <si>
    <t>K150-S3H</t>
  </si>
  <si>
    <t>11-005-0008</t>
  </si>
  <si>
    <t>KENSA/03886/V1</t>
  </si>
  <si>
    <t>Evo 17kW</t>
  </si>
  <si>
    <t>K170-S1H</t>
  </si>
  <si>
    <t>11-005-0009</t>
  </si>
  <si>
    <t>KENSA/09856/V1</t>
  </si>
  <si>
    <t>Kensa Q</t>
  </si>
  <si>
    <t>Q80</t>
  </si>
  <si>
    <t>11-013-003</t>
  </si>
  <si>
    <t>MITEL/01623/V1</t>
  </si>
  <si>
    <t>Mitsubishi Electric</t>
  </si>
  <si>
    <t>Ecodan R290</t>
  </si>
  <si>
    <t>PUZ-WZ80VAA(-BS)</t>
  </si>
  <si>
    <t>11-013-008</t>
  </si>
  <si>
    <t>MITEL/02336/V1</t>
  </si>
  <si>
    <t>Ecodan</t>
  </si>
  <si>
    <t>PUZ-WM112VAA</t>
  </si>
  <si>
    <t>11-013-004</t>
  </si>
  <si>
    <t>MITEL/03424/V1</t>
  </si>
  <si>
    <t>PUZ-WM50VHA</t>
  </si>
  <si>
    <t>11-013-007</t>
  </si>
  <si>
    <t>MITEL/03706/V1</t>
  </si>
  <si>
    <t>PUZ-WM85YAA</t>
  </si>
  <si>
    <t>11-013-001</t>
  </si>
  <si>
    <t>MITEL/04108/V1</t>
  </si>
  <si>
    <t>PUZ-WZ50VAA(-BS)</t>
  </si>
  <si>
    <t>11-013-009</t>
  </si>
  <si>
    <t>MITEL/04226/V1</t>
  </si>
  <si>
    <t>PUZ-WM112YAA</t>
  </si>
  <si>
    <t>11-013-010</t>
  </si>
  <si>
    <t>MITEL/04418/V1</t>
  </si>
  <si>
    <t>PUZ-HWM140VHA</t>
  </si>
  <si>
    <t>11-013-006</t>
  </si>
  <si>
    <t>MITEL/04923/V1</t>
  </si>
  <si>
    <t>PUZ-WM85VAA</t>
  </si>
  <si>
    <t>11-013-011</t>
  </si>
  <si>
    <t>MITEL/06205/V1</t>
  </si>
  <si>
    <t>PUZ-HWM140YHA</t>
  </si>
  <si>
    <t>11-013-002</t>
  </si>
  <si>
    <t>MITEL/07317/V1</t>
  </si>
  <si>
    <t>PUZ-WZ60VAA(-BS)</t>
  </si>
  <si>
    <t>11-013-005</t>
  </si>
  <si>
    <t>MITEL/09071/V1</t>
  </si>
  <si>
    <t>PUZ-WM60VAA</t>
  </si>
  <si>
    <t>11-008-001</t>
  </si>
  <si>
    <t>NIBEX/01670/V1</t>
  </si>
  <si>
    <t>Nibe</t>
  </si>
  <si>
    <t>F1255</t>
  </si>
  <si>
    <t>F1255-12 R 1x230 UK</t>
  </si>
  <si>
    <t>11-008-002</t>
  </si>
  <si>
    <t>NIBEX/03161/V1</t>
  </si>
  <si>
    <t>F2040</t>
  </si>
  <si>
    <t>F2040-16</t>
  </si>
  <si>
    <t>Heating and Cooling</t>
  </si>
  <si>
    <t>11-008-003</t>
  </si>
  <si>
    <t>NIBEX/02346/V1</t>
  </si>
  <si>
    <t>F1345</t>
  </si>
  <si>
    <t>F1345-24</t>
  </si>
  <si>
    <t xml:space="preserve">F1345-24 </t>
  </si>
  <si>
    <t>11-008-004</t>
  </si>
  <si>
    <t>NIBEX/04174/V1</t>
  </si>
  <si>
    <t>F1345-30</t>
  </si>
  <si>
    <t xml:space="preserve">F1345-30 </t>
  </si>
  <si>
    <t>11-008-005</t>
  </si>
  <si>
    <t>NIBEX/09750/V1</t>
  </si>
  <si>
    <t>F1345-40</t>
  </si>
  <si>
    <t xml:space="preserve">F1345-40 </t>
  </si>
  <si>
    <t>11-008-006</t>
  </si>
  <si>
    <t>NIBEX/08658/V1</t>
  </si>
  <si>
    <t>F1345-60</t>
  </si>
  <si>
    <t xml:space="preserve">F1345-60 </t>
  </si>
  <si>
    <t>11-008-007</t>
  </si>
  <si>
    <t>NIBEX/08082/V1</t>
  </si>
  <si>
    <t>F1145</t>
  </si>
  <si>
    <t xml:space="preserve">F1145-15 </t>
  </si>
  <si>
    <t>Nibe F1145-15</t>
  </si>
  <si>
    <t>11-008-008</t>
  </si>
  <si>
    <t>NIBEX/03762/V1</t>
  </si>
  <si>
    <t>F1145-17</t>
  </si>
  <si>
    <t xml:space="preserve">Nibe F1145-17 </t>
  </si>
  <si>
    <t>11-008-009</t>
  </si>
  <si>
    <t>NIBEX/01404/V1</t>
  </si>
  <si>
    <t>F1155</t>
  </si>
  <si>
    <t xml:space="preserve">F1155-12 </t>
  </si>
  <si>
    <t>Nibe F1155-12</t>
  </si>
  <si>
    <t>11-008-010</t>
  </si>
  <si>
    <t>NIBEX/01457/V1</t>
  </si>
  <si>
    <t>S1155</t>
  </si>
  <si>
    <t xml:space="preserve">S1155-6 EM 1x230V </t>
  </si>
  <si>
    <t>Heat pump</t>
  </si>
  <si>
    <t>S1155-6 EM 1x230V</t>
  </si>
  <si>
    <t>Back-up heater (on-board)</t>
  </si>
  <si>
    <t xml:space="preserve">4.5kW Immersion </t>
  </si>
  <si>
    <t>11-008-011</t>
  </si>
  <si>
    <t>NIBEX/09135/V1</t>
  </si>
  <si>
    <t xml:space="preserve">S1155-12 EM 1x230V </t>
  </si>
  <si>
    <t>S1155-12 EM 1x230V</t>
  </si>
  <si>
    <t>7kW immersion</t>
  </si>
  <si>
    <t>11-008-012</t>
  </si>
  <si>
    <t>NIBEX/06983/V1</t>
  </si>
  <si>
    <t>S1255</t>
  </si>
  <si>
    <t xml:space="preserve">S1255-6 EM 1x230V </t>
  </si>
  <si>
    <t>S1255-6 EM 1x230V</t>
  </si>
  <si>
    <t>11-008-013</t>
  </si>
  <si>
    <t>NIBEX/06790/V1</t>
  </si>
  <si>
    <t xml:space="preserve">S1255-12 EM 1x230V </t>
  </si>
  <si>
    <t>S1255-12 EM 1x230V</t>
  </si>
  <si>
    <t>11-008-014</t>
  </si>
  <si>
    <t>NIBEX/02585/V1</t>
  </si>
  <si>
    <t>F1355</t>
  </si>
  <si>
    <t xml:space="preserve">F1355-43 3x400V </t>
  </si>
  <si>
    <t>11-008-015</t>
  </si>
  <si>
    <t>NIBEX/01580/V1</t>
  </si>
  <si>
    <t xml:space="preserve">S1155-16 EM 3x400V </t>
  </si>
  <si>
    <t>9kW immersion</t>
  </si>
  <si>
    <t>11-008-016</t>
  </si>
  <si>
    <t>NIBEX/03245/V1</t>
  </si>
  <si>
    <t>F1355-28</t>
  </si>
  <si>
    <t>F1355-28 3x400 UK</t>
  </si>
  <si>
    <t>11-008-017</t>
  </si>
  <si>
    <t>NIBEX/08039/V1</t>
  </si>
  <si>
    <t>S1155-25 EM 3x400V</t>
  </si>
  <si>
    <t xml:space="preserve">S1155-25 EM 3x400V </t>
  </si>
  <si>
    <t xml:space="preserve">9kW Immersion </t>
  </si>
  <si>
    <t>11-008-018</t>
  </si>
  <si>
    <t>Water (immersion) heater (on-board)</t>
  </si>
  <si>
    <t>11-008-019</t>
  </si>
  <si>
    <t>NIBEX/01787/V1</t>
  </si>
  <si>
    <t>S2125</t>
  </si>
  <si>
    <t>S2125-8kW 1x230</t>
  </si>
  <si>
    <t>S2125-8</t>
  </si>
  <si>
    <t>11-008-020</t>
  </si>
  <si>
    <t>NIBEX/04151/V1</t>
  </si>
  <si>
    <t>S2125-12KW 1x230</t>
  </si>
  <si>
    <t xml:space="preserve">S2125-12 1x230V </t>
  </si>
  <si>
    <t>11-008-021</t>
  </si>
  <si>
    <t>NIBEX/07457/V1</t>
  </si>
  <si>
    <t>F2050</t>
  </si>
  <si>
    <t>F2050-6</t>
  </si>
  <si>
    <t>11-008-022</t>
  </si>
  <si>
    <t>NIBEX/08430/V1</t>
  </si>
  <si>
    <t>F2050-10</t>
  </si>
  <si>
    <t>11-008-023</t>
  </si>
  <si>
    <t>NIBEX/09272/V1</t>
  </si>
  <si>
    <t>S1156</t>
  </si>
  <si>
    <t>S1156-18 EM 3x400V</t>
  </si>
  <si>
    <t>11-008-024</t>
  </si>
  <si>
    <t>NIBEX/07064/V1</t>
  </si>
  <si>
    <t>S1256</t>
  </si>
  <si>
    <t>S1256-13 R EM 1x230V UK</t>
  </si>
  <si>
    <t>11-008-025</t>
  </si>
  <si>
    <t>NIBEX/07143/V1</t>
  </si>
  <si>
    <t>S1156-13 EM 1x230V</t>
  </si>
  <si>
    <t xml:space="preserve">S1156-13 EM 1x230V         </t>
  </si>
  <si>
    <t>11-008-026</t>
  </si>
  <si>
    <t>NIBEX/07294/V1</t>
  </si>
  <si>
    <t>S1256-18 R EM 3X400V</t>
  </si>
  <si>
    <t>11-008-027</t>
  </si>
  <si>
    <t>NIBEX/10043/V1/A2</t>
  </si>
  <si>
    <t>S1256-8 R EM 1x230V UK</t>
  </si>
  <si>
    <t xml:space="preserve">S1256-8 R EM 1x230V UK          </t>
  </si>
  <si>
    <t>11-008-028</t>
  </si>
  <si>
    <t>NIBEX/03883/V1/A3</t>
  </si>
  <si>
    <t>S1156-8 EM 1x230V</t>
  </si>
  <si>
    <t>11-008-029</t>
  </si>
  <si>
    <t>NIBEX/06312/V1</t>
  </si>
  <si>
    <t>F1253</t>
  </si>
  <si>
    <t>F1253-6 R UK 1x230V</t>
  </si>
  <si>
    <t>11-008-030</t>
  </si>
  <si>
    <t>NIBEX/06422/V1</t>
  </si>
  <si>
    <t>F1253-4 R UK 1x230V</t>
  </si>
  <si>
    <t>11-008-031</t>
  </si>
  <si>
    <t>NIBEX/10044/V1/A1</t>
  </si>
  <si>
    <t>S1256-8</t>
  </si>
  <si>
    <t>S1256-8 R EM 1x230V UK PC</t>
  </si>
  <si>
    <t>11-008-032</t>
  </si>
  <si>
    <t>NIBEX/10045/V1/A2</t>
  </si>
  <si>
    <t>S1156-8</t>
  </si>
  <si>
    <t>S1156-8 EM 1x230V PC</t>
  </si>
  <si>
    <t>11-007-001</t>
  </si>
  <si>
    <t>STELB/01021/V1</t>
  </si>
  <si>
    <t>Stiebel Eltron</t>
  </si>
  <si>
    <t>WPL 25 AS + 6.2kW heating element</t>
  </si>
  <si>
    <t>11-007-002</t>
  </si>
  <si>
    <t>STELB/01862/V1</t>
  </si>
  <si>
    <t>WPL 25 AS + 3kW heating element</t>
  </si>
  <si>
    <t>11-007-003</t>
  </si>
  <si>
    <t>STELB/01042/V1</t>
  </si>
  <si>
    <t>WPL 17 ACS Classic + 3kW heating element</t>
  </si>
  <si>
    <t>11-007-004</t>
  </si>
  <si>
    <t>STELB/02751/V1</t>
  </si>
  <si>
    <t>WPL 15 AS + 3kW Heating Element</t>
  </si>
  <si>
    <t>11-007-005</t>
  </si>
  <si>
    <t>STELB/02559/V1</t>
  </si>
  <si>
    <t>WPL 15 AS + 6.2kW Heating Element</t>
  </si>
  <si>
    <t>11-007-006</t>
  </si>
  <si>
    <t>STELB/08176/V1</t>
  </si>
  <si>
    <t>WPL 17 ACS + 5.9kW Heating Element</t>
  </si>
  <si>
    <t>11-007-007</t>
  </si>
  <si>
    <t>STELB/02142/V1</t>
  </si>
  <si>
    <t>WPE-I 87 H 400 Premium</t>
  </si>
  <si>
    <t>11-007-008</t>
  </si>
  <si>
    <t>STELB/02876/V1</t>
  </si>
  <si>
    <t>WPE-I 44 H 400 Premium</t>
  </si>
  <si>
    <t>11-007-009</t>
  </si>
  <si>
    <t>STELB/08951/V1</t>
  </si>
  <si>
    <t>WPE-I 12 H Premium</t>
  </si>
  <si>
    <t>Supplementary (boost) heater (on-board)</t>
  </si>
  <si>
    <t>11-007-010</t>
  </si>
  <si>
    <t>STELB/01942/V1</t>
  </si>
  <si>
    <t>11-007-011</t>
  </si>
  <si>
    <t>STELB/07754/V1</t>
  </si>
  <si>
    <t>WPE-I 12 HW 230 GB Premium</t>
  </si>
  <si>
    <t>11-007-012</t>
  </si>
  <si>
    <t>STELB/05708/V1</t>
  </si>
  <si>
    <t>11-007-013</t>
  </si>
  <si>
    <t>STELB/09928/V1</t>
  </si>
  <si>
    <t>WPE-I 15 H Premium</t>
  </si>
  <si>
    <t>11-007-014</t>
  </si>
  <si>
    <t>STELB/07497/V1</t>
  </si>
  <si>
    <t>11-007-015</t>
  </si>
  <si>
    <t>STELB/05989/V1</t>
  </si>
  <si>
    <t>WPE-I 15 HW 230 GB Premium</t>
  </si>
  <si>
    <t>11-007-016</t>
  </si>
  <si>
    <t>STELB/01212/V1</t>
  </si>
  <si>
    <t>11-007-017</t>
  </si>
  <si>
    <t>STELB/01172/V1</t>
  </si>
  <si>
    <t>WPE-I 04 H 230 Premium</t>
  </si>
  <si>
    <t>11-007-018</t>
  </si>
  <si>
    <t>STELB/07452/V1</t>
  </si>
  <si>
    <t>11-007-019</t>
  </si>
  <si>
    <t>STELB/05463/V1</t>
  </si>
  <si>
    <t>WPE-I 04 HW 230 GB Premium</t>
  </si>
  <si>
    <t>11-007-020</t>
  </si>
  <si>
    <t>STELB/02048/V1</t>
  </si>
  <si>
    <t>11-007-021</t>
  </si>
  <si>
    <t>STELB/04513/V1</t>
  </si>
  <si>
    <t>WPE-I 06 H 230 Premium</t>
  </si>
  <si>
    <t>11-007-022</t>
  </si>
  <si>
    <t>STELB/01593/V1</t>
  </si>
  <si>
    <t>11-007-023</t>
  </si>
  <si>
    <t>STELB/07841/V1</t>
  </si>
  <si>
    <t>WPE-I 06 HW 230 GB Premium</t>
  </si>
  <si>
    <t>11-007-024</t>
  </si>
  <si>
    <t>STELB/05236/V1</t>
  </si>
  <si>
    <t>11-007-025</t>
  </si>
  <si>
    <t>STELB/09039/V1</t>
  </si>
  <si>
    <t>WPE-I 08 H 230 Premium</t>
  </si>
  <si>
    <t>11-007-026</t>
  </si>
  <si>
    <t>STELB/03718/V1</t>
  </si>
  <si>
    <t>11-007-027</t>
  </si>
  <si>
    <t>STELB/03801/V1</t>
  </si>
  <si>
    <t>WPE-I 08 HW 230 GB Premium</t>
  </si>
  <si>
    <t>11-007-028</t>
  </si>
  <si>
    <t>STELB/06486/V1</t>
  </si>
  <si>
    <t>11-007-029</t>
  </si>
  <si>
    <t>STELB/01100/V1</t>
  </si>
  <si>
    <t>WPL -A 05 HK 230 Premium</t>
  </si>
  <si>
    <t>11-007-030</t>
  </si>
  <si>
    <t>STELB/06734/V1</t>
  </si>
  <si>
    <t>11-007-031</t>
  </si>
  <si>
    <t>STELB/02927/V1</t>
  </si>
  <si>
    <t>WPL -A 07 HK 230 Premium</t>
  </si>
  <si>
    <t>11-007-032</t>
  </si>
  <si>
    <t>STELB/05820/V1</t>
  </si>
  <si>
    <t>11-007-033</t>
  </si>
  <si>
    <t>STELB/02291/V1</t>
  </si>
  <si>
    <t>WPL 25 A + 2.6kW heating element</t>
  </si>
  <si>
    <t>11-007-034</t>
  </si>
  <si>
    <t>STELB/07336/V1</t>
  </si>
  <si>
    <t>WPL 25 A + 5.6kW heating element</t>
  </si>
  <si>
    <t>11-009-021</t>
  </si>
  <si>
    <t>VAILL/01308/V1</t>
  </si>
  <si>
    <t>Vaillant</t>
  </si>
  <si>
    <t>aroTHERM plus 5kW +  uniTOWER</t>
  </si>
  <si>
    <t>VWL 55/6 A 230V S2 + VIH QW 190/6 E GB MB8</t>
  </si>
  <si>
    <t>VWL 55/6 A 230V S2</t>
  </si>
  <si>
    <t>VIH QW 190/6 E GB MB8</t>
  </si>
  <si>
    <t>11-009-013</t>
  </si>
  <si>
    <t>VAILL/03156/V1</t>
  </si>
  <si>
    <t>flexoTHERM 5kW 400v</t>
  </si>
  <si>
    <t>VWF 58/4</t>
  </si>
  <si>
    <t>11-009-001</t>
  </si>
  <si>
    <t>VAILL/03326/V1</t>
  </si>
  <si>
    <t>aroTHERM 8kW</t>
  </si>
  <si>
    <t>VWL 85/3 A 230V</t>
  </si>
  <si>
    <t>11-009-027</t>
  </si>
  <si>
    <t>VAILL/03617/V1</t>
  </si>
  <si>
    <t>aroTHERM plus 12kW +  hydraulic module</t>
  </si>
  <si>
    <t>VWL 125/6 A 230V S2 + VWZ MEH 97/5 MB2</t>
  </si>
  <si>
    <t>VWL 125/6 A 230V S2</t>
  </si>
  <si>
    <t>Back-up heater (external)</t>
  </si>
  <si>
    <t>VWZ MEH 97/5 MB2</t>
  </si>
  <si>
    <t>11-009-014</t>
  </si>
  <si>
    <t>VAILL/04271/V1</t>
  </si>
  <si>
    <t>aroTHERM plus 5kW + AI</t>
  </si>
  <si>
    <t>11-009-012</t>
  </si>
  <si>
    <t>VAILL/04285/V1</t>
  </si>
  <si>
    <t xml:space="preserve">aroTHERM split 12kW </t>
  </si>
  <si>
    <t>VWL 125/5 AS 230V S2 + VWL 127/5 IS</t>
  </si>
  <si>
    <t>VWL 125/5 AS 230V S2</t>
  </si>
  <si>
    <t>VWL 127/5 IS</t>
  </si>
  <si>
    <t>11-009-022</t>
  </si>
  <si>
    <t>VAILL/04507/V1</t>
  </si>
  <si>
    <t>aroTHERM plus 7kW +  uniTOWER</t>
  </si>
  <si>
    <t>VWL 75/6 A 230V S2 + VIH QW 190/6 E GB MB8</t>
  </si>
  <si>
    <t>VWL 75/6 A 230V S2</t>
  </si>
  <si>
    <t>11-009-017</t>
  </si>
  <si>
    <t>VAILL/04574/V1</t>
  </si>
  <si>
    <t>aroTHERM plus 7kW +  hydraulic module</t>
  </si>
  <si>
    <t>VWL 75/6 A 230V S2 + VWZ MEH 97/5 MB2</t>
  </si>
  <si>
    <t>11-009-026</t>
  </si>
  <si>
    <t>VAILL/04595/V1</t>
  </si>
  <si>
    <t>aroTHERM plus 12kW + AI</t>
  </si>
  <si>
    <t>11-009-004</t>
  </si>
  <si>
    <t>VAILL/05111/V1</t>
  </si>
  <si>
    <t>geoTHERM mini</t>
  </si>
  <si>
    <t>VWS 36/4.1 230V</t>
  </si>
  <si>
    <t>11-009-002</t>
  </si>
  <si>
    <t>VAILL/05623/V1</t>
  </si>
  <si>
    <t>flexoTHERM 8kW</t>
  </si>
  <si>
    <t>VWF 87/4 230V</t>
  </si>
  <si>
    <t>11-009-011</t>
  </si>
  <si>
    <t>VAILL/06059/V1</t>
  </si>
  <si>
    <t>aroTHERM 15kW</t>
  </si>
  <si>
    <t>VWL 155/2 A 230V</t>
  </si>
  <si>
    <t>11-009-018</t>
  </si>
  <si>
    <t>VAILL/06180/V1</t>
  </si>
  <si>
    <t>aroTHERM plus 3.5kW +  hydraulic module</t>
  </si>
  <si>
    <t>VWL 35/6 A 230V S2 + VWZ MEH 97/5 MB2</t>
  </si>
  <si>
    <t>VWL 35/6 A 230V S2</t>
  </si>
  <si>
    <t>11-009-020</t>
  </si>
  <si>
    <t>VAILL/06469/V1</t>
  </si>
  <si>
    <t>aroTHERM plus 3.5kW +  uniTOWER</t>
  </si>
  <si>
    <t>VWL 35/6 A 230V S2 + VIH QW 190/6 E GB MB8</t>
  </si>
  <si>
    <t>11-009-028</t>
  </si>
  <si>
    <t>VAILL/06631/V1</t>
  </si>
  <si>
    <t>aroTHERM plus 12kW +  uniTOWER</t>
  </si>
  <si>
    <t>VWL 125/6 A 230V S2 + VIH QW 190/6 E GB MB8</t>
  </si>
  <si>
    <t>11-009-007</t>
  </si>
  <si>
    <t>VAILL/06949/V1</t>
  </si>
  <si>
    <t xml:space="preserve">aroTHERM split 5kW </t>
  </si>
  <si>
    <t>VWL 55/5 AS 230V S2 + VWL 57/5 IS</t>
  </si>
  <si>
    <t>VWL 55/5 AS 230V S2</t>
  </si>
  <si>
    <t>VWL 57/5 IS</t>
  </si>
  <si>
    <t>11-009-008</t>
  </si>
  <si>
    <t>VAILL/07464/V1</t>
  </si>
  <si>
    <t xml:space="preserve">aroTHERM split 7kW </t>
  </si>
  <si>
    <t>VWL 75/5 AS 230V S2 + VWL 77/5 IS</t>
  </si>
  <si>
    <t>VWL 75/5 AS 230V S2</t>
  </si>
  <si>
    <t>VWL 77/5 IS</t>
  </si>
  <si>
    <t>11-009-010</t>
  </si>
  <si>
    <t>VAILL/07477/V1</t>
  </si>
  <si>
    <t>aroTHERM 11kW</t>
  </si>
  <si>
    <t>VWL 115/2 A 230V</t>
  </si>
  <si>
    <t>11-009-019</t>
  </si>
  <si>
    <t>VAILL/07488/V1</t>
  </si>
  <si>
    <t>aroTHERM plus 3.5kW + AI</t>
  </si>
  <si>
    <t>11-009-005</t>
  </si>
  <si>
    <t>VAILL/07886/V1</t>
  </si>
  <si>
    <t>flexoTHERM 5kW</t>
  </si>
  <si>
    <t>VWF 57/4 230V</t>
  </si>
  <si>
    <t>11-009-006</t>
  </si>
  <si>
    <t>VAILL/08552/V1</t>
  </si>
  <si>
    <t xml:space="preserve">aroTHERM split 3.5kW </t>
  </si>
  <si>
    <t>VWL 35/5 AS 230V S2 + VWL 57/5 IS</t>
  </si>
  <si>
    <t>VWL 35/5 AS 230V S2</t>
  </si>
  <si>
    <t>11-009-016</t>
  </si>
  <si>
    <t>VAILL/08677/V1</t>
  </si>
  <si>
    <t>aroTHERM plus 7kW + AI</t>
  </si>
  <si>
    <t>11-009-003</t>
  </si>
  <si>
    <t>VAILL/09096/V1</t>
  </si>
  <si>
    <t>flexoTHERM 11kW</t>
  </si>
  <si>
    <t>VWF 117/4 230V</t>
  </si>
  <si>
    <t>4 230V</t>
  </si>
  <si>
    <t>11-009-025</t>
  </si>
  <si>
    <t>VAILL/09413/V1</t>
  </si>
  <si>
    <t>aroTHERM plus 10kW +  uniTOWER</t>
  </si>
  <si>
    <t>VWL 105/6 A 230V S2 + VIH QW 190/6 E GB MB8</t>
  </si>
  <si>
    <t>VWL 105/6 A 230V S2</t>
  </si>
  <si>
    <t>11-009-015</t>
  </si>
  <si>
    <t>VAILL/09445/V1</t>
  </si>
  <si>
    <t>aroTHERM plus 5kW +  hydraulic module</t>
  </si>
  <si>
    <t>VWL 55/6 A 230V S2 + VWZ MEH 97/5 MB2</t>
  </si>
  <si>
    <t>11-009-009</t>
  </si>
  <si>
    <t>VAILL/09600/V1</t>
  </si>
  <si>
    <t xml:space="preserve">aroTHERM split 10kW </t>
  </si>
  <si>
    <t>VWL 105/5 AS 230V S2 + VWL 127/5 IS</t>
  </si>
  <si>
    <t>VWL 105/5 AS 230V S2</t>
  </si>
  <si>
    <t>11-009-023</t>
  </si>
  <si>
    <t>VAILL/09872/V1</t>
  </si>
  <si>
    <t>aroTHERM plus 10kW + AI</t>
  </si>
  <si>
    <t>11-009-024</t>
  </si>
  <si>
    <t>VAILL/09926/V1</t>
  </si>
  <si>
    <t>aroTHERM plus 10kW +  hydraulic module</t>
  </si>
  <si>
    <t>VWL 105/6 A 230V S2 + VWZ MEH 97/5 MB2</t>
  </si>
  <si>
    <t>11-021-023</t>
  </si>
  <si>
    <t>HITAC/01056/V1</t>
  </si>
  <si>
    <t>Hitachi</t>
  </si>
  <si>
    <t>Yutaki H 4 HP (3P) R32</t>
  </si>
  <si>
    <t>RASM-4RW1E / HWM-WE</t>
  </si>
  <si>
    <t>RASM-4RW1E</t>
  </si>
  <si>
    <t>HWM-WE</t>
  </si>
  <si>
    <t>11-021-024</t>
  </si>
  <si>
    <t>HITAC/08066/V1</t>
  </si>
  <si>
    <t>Yutaki H 4 HP R32</t>
  </si>
  <si>
    <t>RASM-4VRW1E / HWM-WE</t>
  </si>
  <si>
    <t>RASM-4VRW1E</t>
  </si>
  <si>
    <t>11-021-025</t>
  </si>
  <si>
    <t>HITAC/09908/V1</t>
  </si>
  <si>
    <t>Yutaki H 5 HP (3P) R32</t>
  </si>
  <si>
    <t>RASM-5RW1E / HWM-WE</t>
  </si>
  <si>
    <t>RASM-5RW1E</t>
  </si>
  <si>
    <t>11-021-026</t>
  </si>
  <si>
    <t>HITAC/03923/V1</t>
  </si>
  <si>
    <t>Yutaki H 5 HP R32</t>
  </si>
  <si>
    <t>RASM-5VRW1E / HWM-WE</t>
  </si>
  <si>
    <t>RASM-5VRW1E</t>
  </si>
  <si>
    <t>11-021-027</t>
  </si>
  <si>
    <t>HITAC/04476/V1</t>
  </si>
  <si>
    <t>Yutaki H 6 HP (3P) R32</t>
  </si>
  <si>
    <t>RASM-6RW1E / HWM-WE</t>
  </si>
  <si>
    <t>RASM-6RW1E</t>
  </si>
  <si>
    <t>11-021-028</t>
  </si>
  <si>
    <t>HITAC/03518/V1</t>
  </si>
  <si>
    <t>Yutaki H 6 HP R32</t>
  </si>
  <si>
    <t>RASM-6VRW1E / HWM-WE</t>
  </si>
  <si>
    <t>RASM-6VRW1E</t>
  </si>
  <si>
    <t>11-021-029</t>
  </si>
  <si>
    <t>HITAC/03784/V1</t>
  </si>
  <si>
    <t>Yutaki H 7 HP (3P) R32</t>
  </si>
  <si>
    <t>RASM-7RW1E / HWM-WE</t>
  </si>
  <si>
    <t>RASM-7RW1E</t>
  </si>
  <si>
    <t>11-021-037</t>
  </si>
  <si>
    <t>HITAC/02148/V1</t>
  </si>
  <si>
    <t>Yutaki H Combi 4 HP R32</t>
  </si>
  <si>
    <t>RASM-4VRW1E / HWD-WE-220S-(K)</t>
  </si>
  <si>
    <t>HWD-WE-220S-(K)</t>
  </si>
  <si>
    <t>Water (immersion) heater</t>
  </si>
  <si>
    <t>11-021-038</t>
  </si>
  <si>
    <t>HITAC/09219/V1</t>
  </si>
  <si>
    <t>Yutaki H Combi 5 HP R32</t>
  </si>
  <si>
    <t>RASM-5RW1E / HWD-WE-220S-(K)</t>
  </si>
  <si>
    <t>11-021-039</t>
  </si>
  <si>
    <t>HITAC/08555/V1</t>
  </si>
  <si>
    <t>RASM-5VRW1E / HWD-WE-220S-(K)</t>
  </si>
  <si>
    <t>11-021-040</t>
  </si>
  <si>
    <t>HITAC/06111/V1</t>
  </si>
  <si>
    <t>Yutaki H Combi 6 HP R32</t>
  </si>
  <si>
    <t>RASM-6RW1E / HWD-WE-220S-(K)</t>
  </si>
  <si>
    <t>11-021-041</t>
  </si>
  <si>
    <t>HITAC/07226/V1</t>
  </si>
  <si>
    <t>RASM-6VRW1E / HWD-WE-220S-(K)</t>
  </si>
  <si>
    <t>11-021-042</t>
  </si>
  <si>
    <t>HITAC/04005/V1</t>
  </si>
  <si>
    <t>Yutaki H Combi 7 HP R32</t>
  </si>
  <si>
    <t>RASM-7RW1E / HWD-WE-220S-(K)</t>
  </si>
  <si>
    <t>11-021-001</t>
  </si>
  <si>
    <t>HITAC/06465/V1</t>
  </si>
  <si>
    <t>Yutaki Monobloc 2 HP R32</t>
  </si>
  <si>
    <t>RASM-2VRE</t>
  </si>
  <si>
    <t>11-021-005</t>
  </si>
  <si>
    <t>HITAC/01293/V1</t>
  </si>
  <si>
    <t>Yutaki Monobloc 3 HP R32</t>
  </si>
  <si>
    <t xml:space="preserve">RASM-3VRE </t>
  </si>
  <si>
    <t>RASM-3VRE</t>
  </si>
  <si>
    <t>11-021-030</t>
  </si>
  <si>
    <t>HITAC/05264/V1</t>
  </si>
  <si>
    <t>Yutaki Monobloc 4 HP (3P) R32</t>
  </si>
  <si>
    <t>RASM-4R1E</t>
  </si>
  <si>
    <t>11-021-031</t>
  </si>
  <si>
    <t>HITAC/06709/V1</t>
  </si>
  <si>
    <t>Yutaki Monobloc 4 HP R32</t>
  </si>
  <si>
    <t>RASM-4VR1E</t>
  </si>
  <si>
    <t>11-021-032</t>
  </si>
  <si>
    <t>HITAC/04081/V1</t>
  </si>
  <si>
    <t>Yutaki Monobloc 5 HP (3P) R32</t>
  </si>
  <si>
    <t>RASM-5R1E</t>
  </si>
  <si>
    <t>11-021-033</t>
  </si>
  <si>
    <t>HITAC/09090/V1</t>
  </si>
  <si>
    <t>Yutaki Monobloc 5 HP R32</t>
  </si>
  <si>
    <t>RASM-5VR1E</t>
  </si>
  <si>
    <t>11-021-034</t>
  </si>
  <si>
    <t>HITAC/09364/V1</t>
  </si>
  <si>
    <t>Yutaki Monobloc 6 HP (3P) R32</t>
  </si>
  <si>
    <t>RASM-6R1E</t>
  </si>
  <si>
    <t>11-021-035</t>
  </si>
  <si>
    <t>HITAC/03130/V1</t>
  </si>
  <si>
    <t>Yutaki Monobloc 6 HP R32</t>
  </si>
  <si>
    <t>RASM-6VR1E</t>
  </si>
  <si>
    <t>11-021-036</t>
  </si>
  <si>
    <t>HITAC/02563/V1</t>
  </si>
  <si>
    <t>Yutaki Monobloc 7 HP (3P) R32</t>
  </si>
  <si>
    <t>RASM-7R1E</t>
  </si>
  <si>
    <t>11-021-004</t>
  </si>
  <si>
    <t>HITAC/09718/V1</t>
  </si>
  <si>
    <t>Yutaki S 10 HP 410A 3Ph</t>
  </si>
  <si>
    <t>RAS-10WHNPE / RWM-10.0NE</t>
  </si>
  <si>
    <t>RAS-10WHNPE</t>
  </si>
  <si>
    <t>RWM-10.0NE</t>
  </si>
  <si>
    <t>11-021-014</t>
  </si>
  <si>
    <t>HITAC/05712/V1</t>
  </si>
  <si>
    <t>Yutaki S 2 HP R32</t>
  </si>
  <si>
    <t>RAS-2WHVRP1 / RWM-2.0R1E</t>
  </si>
  <si>
    <t>RAS-2WHVRP1 + RWM-2.0R1E</t>
  </si>
  <si>
    <t>RWM-2.0R1E</t>
  </si>
  <si>
    <t>11-021-015</t>
  </si>
  <si>
    <t>HITAC/06351/V1</t>
  </si>
  <si>
    <t>Yutaki S 2.5 HP R32</t>
  </si>
  <si>
    <t>RAS-2.5WHVRP1 / RWM-2.5R1E</t>
  </si>
  <si>
    <t>RAS-2.5WHVRP1 + RWM-2.5R1E</t>
  </si>
  <si>
    <t>RWM-2.5R1E</t>
  </si>
  <si>
    <t>11-021-016</t>
  </si>
  <si>
    <t>HITAC/05594/V1</t>
  </si>
  <si>
    <t>Yutaki S 3.0 HP R32</t>
  </si>
  <si>
    <t>RAS-3.0WHVRP1 / RWM-3.0R1E</t>
  </si>
  <si>
    <t>RAS-3.0WHVRP1 + RWM-3.0R1E</t>
  </si>
  <si>
    <t>RWM-3.0R1E</t>
  </si>
  <si>
    <t>11-021-017</t>
  </si>
  <si>
    <t>HITAC/06747/V1</t>
  </si>
  <si>
    <t>Yutaki S 4 HP</t>
  </si>
  <si>
    <t>RAS-4WHVNPE / RWM-4.0N1E</t>
  </si>
  <si>
    <t>RAS-4WHVNPE</t>
  </si>
  <si>
    <t>RWM-4.0N1E</t>
  </si>
  <si>
    <t>11-021-020</t>
  </si>
  <si>
    <t>HITAC/03373/V1</t>
  </si>
  <si>
    <t>RAS-4WHNPE / RWM-4.0N1E</t>
  </si>
  <si>
    <t xml:space="preserve">RAS-4WHNPE </t>
  </si>
  <si>
    <t>11-021-018</t>
  </si>
  <si>
    <t>HITAC/03235/V1</t>
  </si>
  <si>
    <t>Yutaki S 5 HP</t>
  </si>
  <si>
    <t>RAS-5WHVNPE / RWM-5.0N1E</t>
  </si>
  <si>
    <t>RAS-5WHVNPE</t>
  </si>
  <si>
    <t>RWM-5.0N1E</t>
  </si>
  <si>
    <t>11-021-021</t>
  </si>
  <si>
    <t>HITAC/04506/V1</t>
  </si>
  <si>
    <t>RAS-5WHNPE / RWM-5.0N1E</t>
  </si>
  <si>
    <t xml:space="preserve">RAS-5WHNPE </t>
  </si>
  <si>
    <t>11-021-019</t>
  </si>
  <si>
    <t>HITAC/06605/V1</t>
  </si>
  <si>
    <t>Yutaki S 6 HP</t>
  </si>
  <si>
    <t>RAS-6WHVNPE / RWM-6.0N1E</t>
  </si>
  <si>
    <t>RAS-6WHVNPE</t>
  </si>
  <si>
    <t>RWM-6.0N1E</t>
  </si>
  <si>
    <t>11-021-022</t>
  </si>
  <si>
    <t>HITAC/02417/V1</t>
  </si>
  <si>
    <t>RAS-6WHNPE / RWM-6.0N1E</t>
  </si>
  <si>
    <t xml:space="preserve">RAS-6WHNPE </t>
  </si>
  <si>
    <t>11-021-003</t>
  </si>
  <si>
    <t>HITAC/01823/V1</t>
  </si>
  <si>
    <t>Yutaki S 8 HP 410A 3Ph</t>
  </si>
  <si>
    <t>RAS-8WHNPE / RWM-8.0NE</t>
  </si>
  <si>
    <t>RAS-8WHNPE</t>
  </si>
  <si>
    <t>RWM-8.0NE</t>
  </si>
  <si>
    <t>11-021-006</t>
  </si>
  <si>
    <t>HITAC/01603/V1</t>
  </si>
  <si>
    <t>Yutaki S Combi 2 HP R32</t>
  </si>
  <si>
    <t>RAS-2WHVRP1 / RWD-2.0RW1E-220S(-K)</t>
  </si>
  <si>
    <t>RAS-2WHVRP1</t>
  </si>
  <si>
    <t>RWD-2.0RW1E-220S(-K)</t>
  </si>
  <si>
    <t>11-021-007</t>
  </si>
  <si>
    <t>HITAC/04340/V1</t>
  </si>
  <si>
    <t>Yutaki S Combi 2.5 HP R32</t>
  </si>
  <si>
    <t>RAS-2.5WHVRP1 / RWD-2.5RW1E-220S(-K)</t>
  </si>
  <si>
    <t>RAS-2.5WHVRP1</t>
  </si>
  <si>
    <t>RWD-2.5RW1E-220S(-K)</t>
  </si>
  <si>
    <t>11-021-008</t>
  </si>
  <si>
    <t>HITAC/07442/V1</t>
  </si>
  <si>
    <t>Yutaki S Combi 3 HP R32</t>
  </si>
  <si>
    <t>RAS-3WHVRP1 / RWD-3.0RW1E-220S(-K)</t>
  </si>
  <si>
    <t>RAS-3WHVRP1</t>
  </si>
  <si>
    <t>RWD-3.0RW1E-220S(-K)</t>
  </si>
  <si>
    <t>11-021-009</t>
  </si>
  <si>
    <t>HITAC/08688/V1</t>
  </si>
  <si>
    <t>Yutaki S Combi 4 HP</t>
  </si>
  <si>
    <t>RAS-4WHVNPE / RWD-4.0NW1E-220S(-K)</t>
  </si>
  <si>
    <t xml:space="preserve">RAS-4WHVNPE </t>
  </si>
  <si>
    <t>RWD-4.0NW1E-220S(-K)</t>
  </si>
  <si>
    <t>11-021-011</t>
  </si>
  <si>
    <t>HITAC/01496/V1</t>
  </si>
  <si>
    <t>RAS-4WHNPE / RWD-4.0NW1E-220S(-K)</t>
  </si>
  <si>
    <t>11-021-010</t>
  </si>
  <si>
    <t>HITAC/06303/V1</t>
  </si>
  <si>
    <t>Yutaki S Combi 5 HP</t>
  </si>
  <si>
    <t>RAS-5WHVNPE / RWD-5.0NW1E-220S(-K)</t>
  </si>
  <si>
    <t xml:space="preserve">RAS-5WHVNPE </t>
  </si>
  <si>
    <t>RWD-5.0NW1E-220S(-K)</t>
  </si>
  <si>
    <t>11-021-012</t>
  </si>
  <si>
    <t>HITAC/01434/V1</t>
  </si>
  <si>
    <t>RAS-5WHNPE / RWD-5.0NW1E-220S(-K)</t>
  </si>
  <si>
    <t>11-021-013</t>
  </si>
  <si>
    <t>HITAC/07348/V1</t>
  </si>
  <si>
    <t>Yutaki S Combi 6 HP</t>
  </si>
  <si>
    <t>RAS-6WHNPE / RWD-6.0NW1E-220S(-K)</t>
  </si>
  <si>
    <t>RWD-6.0NW1E-220S(-K)</t>
  </si>
  <si>
    <t>11-021-002</t>
  </si>
  <si>
    <t>HITAC/06095/V1</t>
  </si>
  <si>
    <t>Yutaki S Combi 6 HP R410A</t>
  </si>
  <si>
    <t>RAS-6WHVNPE / RWD-6.0NWE-(200/260)S-K</t>
  </si>
  <si>
    <t xml:space="preserve">RAS-6WHVNPE </t>
  </si>
  <si>
    <t>RWD-6.0NWE-(200/260)S-K</t>
  </si>
  <si>
    <t>11-026-001</t>
  </si>
  <si>
    <t>HISEN/01523/V1</t>
  </si>
  <si>
    <t>Hisense</t>
  </si>
  <si>
    <t>AHZ-080HCDS1</t>
  </si>
  <si>
    <t>11-026-002</t>
  </si>
  <si>
    <t>HISEN/02809/V1</t>
  </si>
  <si>
    <t>AHZ-044HCDS1</t>
  </si>
  <si>
    <t>11-026-003</t>
  </si>
  <si>
    <t>HISEN/04897/V1</t>
  </si>
  <si>
    <t>AHZ-100HCDS1</t>
  </si>
  <si>
    <t>11-026-004</t>
  </si>
  <si>
    <t>HISEN/04612/V1</t>
  </si>
  <si>
    <t>AHZ-120HCDS1</t>
  </si>
  <si>
    <t>11-026-005</t>
  </si>
  <si>
    <t>HISEN/02761/V1</t>
  </si>
  <si>
    <t>AHZ-140HCDS1</t>
  </si>
  <si>
    <t>11-026-006</t>
  </si>
  <si>
    <t>HISEN/09608/V1</t>
  </si>
  <si>
    <t>AHZ-160HCDS1</t>
  </si>
  <si>
    <t>11-026-007</t>
  </si>
  <si>
    <t>HISEN/07512/V1</t>
  </si>
  <si>
    <t>AHZ-100HEDS1</t>
  </si>
  <si>
    <t>11-026-008</t>
  </si>
  <si>
    <t>HISEN/07639/V1</t>
  </si>
  <si>
    <t>AHZ-120HEDS1</t>
  </si>
  <si>
    <t>11-026-009</t>
  </si>
  <si>
    <t>HISEN/05614/V1</t>
  </si>
  <si>
    <t>AHZ-140HEDS1</t>
  </si>
  <si>
    <t>11-026-010</t>
  </si>
  <si>
    <t>HISEN/08003/V1</t>
  </si>
  <si>
    <t>AHZ-160HEDS1</t>
  </si>
  <si>
    <t>11-027-001</t>
  </si>
  <si>
    <t>ALTER/05592/V1</t>
  </si>
  <si>
    <t>Alternative Heat (Rhoss)</t>
  </si>
  <si>
    <t>POKER290 THAETU 250 P1</t>
  </si>
  <si>
    <t>THAETU 250 P1</t>
  </si>
  <si>
    <t>ESBN DC EVCP Register</t>
  </si>
  <si>
    <t>Column J</t>
  </si>
  <si>
    <t>Connection Requirement</t>
  </si>
  <si>
    <t xml:space="preserve">Manufacturer </t>
  </si>
  <si>
    <t>EVCP Type</t>
  </si>
  <si>
    <t>Total EVCP Maximum Demand (A)</t>
  </si>
  <si>
    <t>Total EVCP Maximum Demand (kVA)</t>
  </si>
  <si>
    <t>12-014-0001</t>
  </si>
  <si>
    <t>AUTEL/05812/V1</t>
  </si>
  <si>
    <t>Autel</t>
  </si>
  <si>
    <t>MaxiCharger DC Fast</t>
  </si>
  <si>
    <t>EF120A3001</t>
  </si>
  <si>
    <t>EF120A3002</t>
  </si>
  <si>
    <t>DC only</t>
  </si>
  <si>
    <t>12-014-0002</t>
  </si>
  <si>
    <t>AUTEL/09369/V1</t>
  </si>
  <si>
    <t>EF120C3001</t>
  </si>
  <si>
    <t>EF120C3002</t>
  </si>
  <si>
    <t>12-014-0003</t>
  </si>
  <si>
    <t>AUTEL/05205/V1</t>
  </si>
  <si>
    <t>EF060A3001</t>
  </si>
  <si>
    <t>EF060A3002</t>
  </si>
  <si>
    <t>12-014-0004</t>
  </si>
  <si>
    <t>AUTEL/02416/V1</t>
  </si>
  <si>
    <t>EF060C3001</t>
  </si>
  <si>
    <t>EF060C3002</t>
  </si>
  <si>
    <t>12-014-0005</t>
  </si>
  <si>
    <t>AUTEL/06235/V1</t>
  </si>
  <si>
    <t>EF080A3001</t>
  </si>
  <si>
    <t>EF080A3002</t>
  </si>
  <si>
    <t>12-014-0006</t>
  </si>
  <si>
    <t>AUTEL/04167/V1</t>
  </si>
  <si>
    <t>EF080C3001</t>
  </si>
  <si>
    <t>EF080C3002</t>
  </si>
  <si>
    <t>12-014-0007</t>
  </si>
  <si>
    <t>AUTEL/03175/V1</t>
  </si>
  <si>
    <t>EF100A3001</t>
  </si>
  <si>
    <t>EF100A3002</t>
  </si>
  <si>
    <t>12-014-0008</t>
  </si>
  <si>
    <t>AUTEL/05152/V1</t>
  </si>
  <si>
    <t>EF100C3001</t>
  </si>
  <si>
    <t>EF100C3002</t>
  </si>
  <si>
    <t>12-014-0009</t>
  </si>
  <si>
    <t>AUTEL/07579/V1</t>
  </si>
  <si>
    <t>EF060B3001</t>
  </si>
  <si>
    <t>EF060B3002</t>
  </si>
  <si>
    <t>12-014-0010</t>
  </si>
  <si>
    <t>AUTEL/01839/V1</t>
  </si>
  <si>
    <t>EF080B3001</t>
  </si>
  <si>
    <t>EF080B3002</t>
  </si>
  <si>
    <t>12-014-0011</t>
  </si>
  <si>
    <t>AUTEL/09855/V1</t>
  </si>
  <si>
    <t>EF100B3001</t>
  </si>
  <si>
    <t>EF100B3002</t>
  </si>
  <si>
    <t>12-014-0012</t>
  </si>
  <si>
    <t>AUTEL/01874/V1</t>
  </si>
  <si>
    <t>EF120B3001</t>
  </si>
  <si>
    <t>EF120B3002</t>
  </si>
  <si>
    <t>12-014-0013</t>
  </si>
  <si>
    <t>AUTEL/04561/V1</t>
  </si>
  <si>
    <t>MaxiCharger DC Fast 140kW</t>
  </si>
  <si>
    <t>EF140A3001</t>
  </si>
  <si>
    <t>12-014-0014</t>
  </si>
  <si>
    <t>AUTEL/09084/V1</t>
  </si>
  <si>
    <t>EF140A4001</t>
  </si>
  <si>
    <t>12-014-0015</t>
  </si>
  <si>
    <t>AUTEL/05054/V1</t>
  </si>
  <si>
    <t>MaxiCharger DC Fast 160kW</t>
  </si>
  <si>
    <t>EF160A3001</t>
  </si>
  <si>
    <t>12-014-0016</t>
  </si>
  <si>
    <t>AUTEL/04366/V1</t>
  </si>
  <si>
    <t>EF160A4001</t>
  </si>
  <si>
    <t>12-014-0017</t>
  </si>
  <si>
    <t>AUTEL/04160/V1</t>
  </si>
  <si>
    <t>MaxiCharger DC Fast 180kW</t>
  </si>
  <si>
    <t>EF180A3001</t>
  </si>
  <si>
    <t>12-014-0018</t>
  </si>
  <si>
    <t>AUTEL/09423/V1</t>
  </si>
  <si>
    <t>EF180A4001</t>
  </si>
  <si>
    <t>12-014-0019</t>
  </si>
  <si>
    <t>AUTEL/07449/V1</t>
  </si>
  <si>
    <t>MaxiCharger DC Fast 200kW</t>
  </si>
  <si>
    <t>EF200A3001</t>
  </si>
  <si>
    <t>12-014-0020</t>
  </si>
  <si>
    <t>AUTEL/03612/V1</t>
  </si>
  <si>
    <t>EF200A4001</t>
  </si>
  <si>
    <t>12-020-0001</t>
  </si>
  <si>
    <t>STARX/08075/V1</t>
  </si>
  <si>
    <t>Star Charge</t>
  </si>
  <si>
    <t>DH-0600EN052-B</t>
  </si>
  <si>
    <t>Jupiter V3</t>
  </si>
  <si>
    <t>DC and AC</t>
  </si>
  <si>
    <t>12-020-0002</t>
  </si>
  <si>
    <t>STARX/09371/V1</t>
  </si>
  <si>
    <t>DH-DC1800SG56-D</t>
  </si>
  <si>
    <t>Titan V3</t>
  </si>
  <si>
    <t>12-020-0003</t>
  </si>
  <si>
    <t>STARX/10059/V1/A4</t>
  </si>
  <si>
    <t>Athena 60 PRO</t>
  </si>
  <si>
    <t>12-020-0004</t>
  </si>
  <si>
    <t>STARX/10012/V1/A7</t>
  </si>
  <si>
    <t>Venus V2</t>
  </si>
  <si>
    <t>DC0300EN061</t>
  </si>
  <si>
    <t>12-012-0001</t>
  </si>
  <si>
    <t>SUNGR/06859/V1</t>
  </si>
  <si>
    <t>Sungrow</t>
  </si>
  <si>
    <t>IDC30E</t>
  </si>
  <si>
    <t>HP Search Function</t>
  </si>
  <si>
    <t xml:space="preserve">Preparation Table </t>
  </si>
  <si>
    <t>Status</t>
  </si>
  <si>
    <t>Generator type</t>
  </si>
  <si>
    <t>Unique Make</t>
  </si>
  <si>
    <t>Models</t>
  </si>
  <si>
    <t>Manufacturer*</t>
  </si>
  <si>
    <t>Model Reference*</t>
  </si>
  <si>
    <t>Threepwood</t>
  </si>
  <si>
    <t>Impedance at POS (Ω)</t>
  </si>
  <si>
    <t>Notes; Enter values for device in GREEN CELLS</t>
  </si>
  <si>
    <t>*Enter make and model reference of proposed equipment to return requirements of connection characteristics</t>
  </si>
  <si>
    <t>green</t>
  </si>
  <si>
    <t>amber</t>
  </si>
  <si>
    <t>red</t>
  </si>
  <si>
    <t>Fault Level Location_LV</t>
  </si>
  <si>
    <t>Fault Level Location_HV</t>
  </si>
  <si>
    <t>DC EVCPs Search Function</t>
  </si>
  <si>
    <t>Manufacturer (1)</t>
  </si>
  <si>
    <t>Model Reference (1)</t>
  </si>
  <si>
    <t>Connection Location</t>
  </si>
  <si>
    <t>Number</t>
  </si>
  <si>
    <t>Required Fault Level</t>
  </si>
  <si>
    <t>Autarco</t>
  </si>
  <si>
    <t>S2.MH4600</t>
  </si>
  <si>
    <t>LV</t>
  </si>
  <si>
    <t>Source Impedance</t>
  </si>
  <si>
    <t>R</t>
  </si>
  <si>
    <t>X</t>
  </si>
  <si>
    <t>Z</t>
  </si>
  <si>
    <t>Fault level</t>
  </si>
  <si>
    <t>MVA</t>
  </si>
  <si>
    <t>Notes;</t>
  </si>
  <si>
    <t>(1) Enter Manufacturer and Model Reference of proposed equipment to return requirements of connection characteristics</t>
  </si>
  <si>
    <t>(2) Select Connection Location and No of Devices</t>
  </si>
  <si>
    <t>(3) Enter Source Impedance</t>
  </si>
  <si>
    <t>ESBN AC EVCP Register</t>
  </si>
  <si>
    <t>LCT Register
Reference Number</t>
  </si>
  <si>
    <t xml:space="preserve">Maximum Current 
per Phase (A) </t>
  </si>
  <si>
    <t>13-022-0001</t>
  </si>
  <si>
    <t>ABBXZ/02953/V1</t>
  </si>
  <si>
    <t>ABB Ltd</t>
  </si>
  <si>
    <t>Terra AC</t>
  </si>
  <si>
    <t>Terra AC W7-T-0</t>
  </si>
  <si>
    <t>ABB6AGC081278</t>
  </si>
  <si>
    <t>13-022-0002</t>
  </si>
  <si>
    <t>ABBXZ/04167/V1</t>
  </si>
  <si>
    <t>Terra AC W7-T-R-0</t>
  </si>
  <si>
    <t>13-022-0003</t>
  </si>
  <si>
    <t>ABBXZ/05129/V1</t>
  </si>
  <si>
    <t>Terra AC W7-T-R-C-0</t>
  </si>
  <si>
    <t>13-022-0004</t>
  </si>
  <si>
    <t>ABBXZ/06817/V1</t>
  </si>
  <si>
    <t>Terra AC W7-T-RD-MC-0</t>
  </si>
  <si>
    <t>13-022-0005</t>
  </si>
  <si>
    <t>ABBXZ/06995/V1</t>
  </si>
  <si>
    <t>Terra AC W22-T-0</t>
  </si>
  <si>
    <t>ABB6AGC081279</t>
  </si>
  <si>
    <t>13-022-0006</t>
  </si>
  <si>
    <t>ABBXZ/06685/V1</t>
  </si>
  <si>
    <t>Terra AC W22-T-R-0</t>
  </si>
  <si>
    <t>ABB6AGC082152</t>
  </si>
  <si>
    <t>13-022-0007</t>
  </si>
  <si>
    <t>ABBXZ/03787/V1</t>
  </si>
  <si>
    <t>Terra AC W22-T-R-C-0</t>
  </si>
  <si>
    <t>ABB6AGC082153</t>
  </si>
  <si>
    <t>13-022-0008</t>
  </si>
  <si>
    <t>ABBXZ/09219/V1</t>
  </si>
  <si>
    <t>Terra AC W22-T-RD-M-0</t>
  </si>
  <si>
    <t>13-022-0009</t>
  </si>
  <si>
    <t>ABBXZ/03588/V1</t>
  </si>
  <si>
    <t>Terra AC W22-T-RD-MC-0</t>
  </si>
  <si>
    <t>13-014-0001</t>
  </si>
  <si>
    <t>AUTEL/04630/V1</t>
  </si>
  <si>
    <t>Sevadis</t>
  </si>
  <si>
    <t>MaxiCharger 7.2kW</t>
  </si>
  <si>
    <t>13-014-0002</t>
  </si>
  <si>
    <t>AUTEL/08461/V1</t>
  </si>
  <si>
    <t>MaxiCharger 11kW</t>
  </si>
  <si>
    <t>13-014-0003</t>
  </si>
  <si>
    <t>AUTEL/07041/V1</t>
  </si>
  <si>
    <t>MaxiCharger 22kW</t>
  </si>
  <si>
    <t>13-014-0004</t>
  </si>
  <si>
    <t>AUTEL/08774/V1</t>
  </si>
  <si>
    <t>MaxiCharger</t>
  </si>
  <si>
    <t>AC Wallbox</t>
  </si>
  <si>
    <t>13-014-0005</t>
  </si>
  <si>
    <t>AUTEL/00807/V1</t>
  </si>
  <si>
    <t>13-014-0006</t>
  </si>
  <si>
    <t>AUTEL/01544/V1</t>
  </si>
  <si>
    <t>AC Ultra</t>
  </si>
  <si>
    <t>13-014-0007</t>
  </si>
  <si>
    <t>AUTEL/00201/V1</t>
  </si>
  <si>
    <t>AC Compact</t>
  </si>
  <si>
    <t>13-019-0001</t>
  </si>
  <si>
    <t>OHMET/01178/V1</t>
  </si>
  <si>
    <t>Ohme</t>
  </si>
  <si>
    <t>Ohme Home Pro</t>
  </si>
  <si>
    <t>OHME0002GB002</t>
  </si>
  <si>
    <t>13-019-0002</t>
  </si>
  <si>
    <t>OHMET/07233/V1</t>
  </si>
  <si>
    <t>OHME0002GB002-8M</t>
  </si>
  <si>
    <t>13-019-0003</t>
  </si>
  <si>
    <t>OHMET/00391/V1</t>
  </si>
  <si>
    <t>ePod</t>
  </si>
  <si>
    <t>OHMEX1GB003-BL</t>
  </si>
  <si>
    <t>13-010-0001</t>
  </si>
  <si>
    <t>SOETC/10016/V1</t>
  </si>
  <si>
    <t>SolarEdge Technologies</t>
  </si>
  <si>
    <t>SolarEdge Single Phase EV Charger</t>
  </si>
  <si>
    <t>SE-EVK74C00-01</t>
  </si>
  <si>
    <t xml:space="preserve">	SE-EVK74C00-01</t>
  </si>
  <si>
    <t>13-010-0002</t>
  </si>
  <si>
    <t>SOETC/10017/V1/A1</t>
  </si>
  <si>
    <t>SolarEdge Three Phase EV Charger</t>
  </si>
  <si>
    <t>SE-EVK22URM-01</t>
  </si>
  <si>
    <t>13-020-0001</t>
  </si>
  <si>
    <t>STARX/10009/V1</t>
  </si>
  <si>
    <t>Artemis 7kW Smart UK</t>
  </si>
  <si>
    <t>AC0070EN02505</t>
  </si>
  <si>
    <t>AC0070EN02506</t>
  </si>
  <si>
    <t>13-020-0002</t>
  </si>
  <si>
    <t>STARX/10010/V1</t>
  </si>
  <si>
    <t>Saturn 2x22kW Smart UK</t>
  </si>
  <si>
    <t>AC0220EN046</t>
  </si>
  <si>
    <t>13-012-0001</t>
  </si>
  <si>
    <t>SUNGR/04130/V1</t>
  </si>
  <si>
    <t>AC007UK-01</t>
  </si>
  <si>
    <t>AC007E-01</t>
  </si>
  <si>
    <t>13-012-0002</t>
  </si>
  <si>
    <t>SUNGR/01180/V1</t>
  </si>
  <si>
    <t>AC22E-01</t>
  </si>
  <si>
    <t>13-012-0003</t>
  </si>
  <si>
    <t>SUNGR/05013/V1</t>
  </si>
  <si>
    <t>AC007UK-01 L1</t>
  </si>
  <si>
    <t>AC007E-01 L1</t>
  </si>
  <si>
    <t>13-011-0001</t>
  </si>
  <si>
    <t>WALLB/10083/V1/A1</t>
  </si>
  <si>
    <t>WALL BOX CHARGERS SL</t>
  </si>
  <si>
    <t>Pulsar Max - 1PH</t>
  </si>
  <si>
    <t>PLP2</t>
  </si>
  <si>
    <t>PLP2-0-2-2-F-002</t>
  </si>
  <si>
    <t>13-011-0002</t>
  </si>
  <si>
    <t>WALLB/10084/V1</t>
  </si>
  <si>
    <t>Pulsar PRO - 1PH</t>
  </si>
  <si>
    <t>PPR1</t>
  </si>
  <si>
    <t>PPR1-X-X-X-X-XXX</t>
  </si>
  <si>
    <t>13-011-0003</t>
  </si>
  <si>
    <t>WALLB/10085/V1/A1</t>
  </si>
  <si>
    <t>Pulsar PRO - 3PH</t>
  </si>
  <si>
    <t>13-011-0004</t>
  </si>
  <si>
    <t>WALLB/10086/V1/A1</t>
  </si>
  <si>
    <t>Pulsar PRO - 3PH - Limited to 16A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</si>
</sst>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3C71"/>
      <name val="Calibri"/>
      <family val="2"/>
      <scheme val="minor"/>
    </font>
    <font>
      <b/>
      <u/>
      <sz val="26"/>
      <color rgb="FF111C2D"/>
      <name val="Calibri"/>
      <family val="2"/>
      <scheme val="minor"/>
    </font>
    <font>
      <b/>
      <u/>
      <sz val="12"/>
      <color rgb="FF003C71"/>
      <name val="Calibri"/>
      <family val="2"/>
      <scheme val="minor"/>
    </font>
    <font>
      <b/>
      <sz val="12"/>
      <color rgb="FF111C2D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4"/>
      <color theme="0"/>
      <name val="Calibri"/>
      <family val="2"/>
      <scheme val="minor"/>
    </font>
    <font>
      <b/>
      <sz val="11"/>
      <color rgb="FF111C2D"/>
      <name val="Calibri"/>
      <family val="2"/>
      <scheme val="minor"/>
    </font>
    <font>
      <b/>
      <sz val="11"/>
      <color rgb="FF003C71"/>
      <name val="Calibri"/>
      <family val="2"/>
      <scheme val="minor"/>
    </font>
    <font>
      <b/>
      <u/>
      <sz val="11"/>
      <color rgb="FF003C71"/>
      <name val="Calibri"/>
      <family val="2"/>
      <scheme val="minor"/>
    </font>
    <font>
      <sz val="12"/>
      <color rgb="FF003C71"/>
      <name val="Calibri"/>
      <family val="2"/>
      <scheme val="minor"/>
    </font>
    <font>
      <sz val="10"/>
      <color rgb="FF0C0D0E"/>
      <name val="Var(--ff-mono)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FDF"/>
        <bgColor indexed="64"/>
      </patternFill>
    </fill>
    <fill>
      <patternFill patternType="solid">
        <fgColor rgb="FF0076B7"/>
        <bgColor indexed="64"/>
      </patternFill>
    </fill>
    <fill>
      <patternFill patternType="solid">
        <fgColor rgb="FF003C7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B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A59D9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98300"/>
        <bgColor indexed="64"/>
      </patternFill>
    </fill>
    <fill>
      <patternFill patternType="solid">
        <fgColor rgb="FFE2001A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3C71"/>
      </right>
      <top/>
      <bottom style="thin">
        <color indexed="64"/>
      </bottom>
      <diagonal/>
    </border>
    <border>
      <left style="thin">
        <color rgb="FF003C71"/>
      </left>
      <right style="thin">
        <color rgb="FF003C7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</cellStyleXfs>
  <cellXfs count="164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6" borderId="0" xfId="0" applyFill="1"/>
    <xf numFmtId="0" fontId="4" fillId="2" borderId="9" xfId="0" applyFont="1" applyFill="1" applyBorder="1"/>
    <xf numFmtId="0" fontId="5" fillId="2" borderId="10" xfId="0" applyFont="1" applyFill="1" applyBorder="1"/>
    <xf numFmtId="0" fontId="7" fillId="2" borderId="10" xfId="0" applyFont="1" applyFill="1" applyBorder="1" applyAlignment="1">
      <alignment horizontal="center"/>
    </xf>
    <xf numFmtId="0" fontId="5" fillId="2" borderId="11" xfId="0" applyFont="1" applyFill="1" applyBorder="1"/>
    <xf numFmtId="0" fontId="4" fillId="2" borderId="12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/>
    <xf numFmtId="0" fontId="0" fillId="6" borderId="0" xfId="0" quotePrefix="1" applyFill="1"/>
    <xf numFmtId="0" fontId="8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8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2" borderId="22" xfId="0" applyFont="1" applyFill="1" applyBorder="1"/>
    <xf numFmtId="0" fontId="5" fillId="2" borderId="25" xfId="0" applyFont="1" applyFill="1" applyBorder="1"/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11" fillId="7" borderId="9" xfId="0" applyFont="1" applyFill="1" applyBorder="1" applyAlignment="1">
      <alignment horizontal="left" vertical="center"/>
    </xf>
    <xf numFmtId="0" fontId="11" fillId="7" borderId="10" xfId="0" applyFont="1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11" xfId="0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center" vertical="center" wrapText="1"/>
    </xf>
    <xf numFmtId="0" fontId="11" fillId="7" borderId="22" xfId="0" applyFont="1" applyFill="1" applyBorder="1" applyAlignment="1">
      <alignment vertical="center"/>
    </xf>
    <xf numFmtId="0" fontId="11" fillId="7" borderId="25" xfId="0" applyFont="1" applyFill="1" applyBorder="1" applyAlignment="1">
      <alignment vertical="center"/>
    </xf>
    <xf numFmtId="0" fontId="0" fillId="7" borderId="25" xfId="0" applyFill="1" applyBorder="1" applyAlignment="1">
      <alignment vertical="center"/>
    </xf>
    <xf numFmtId="0" fontId="0" fillId="7" borderId="23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/>
    <xf numFmtId="0" fontId="3" fillId="9" borderId="9" xfId="0" applyFont="1" applyFill="1" applyBorder="1"/>
    <xf numFmtId="0" fontId="3" fillId="9" borderId="10" xfId="0" applyFont="1" applyFill="1" applyBorder="1"/>
    <xf numFmtId="0" fontId="3" fillId="9" borderId="11" xfId="0" applyFont="1" applyFill="1" applyBorder="1"/>
    <xf numFmtId="0" fontId="3" fillId="9" borderId="12" xfId="0" applyFont="1" applyFill="1" applyBorder="1"/>
    <xf numFmtId="0" fontId="3" fillId="9" borderId="0" xfId="0" applyFont="1" applyFill="1"/>
    <xf numFmtId="0" fontId="3" fillId="9" borderId="13" xfId="0" applyFont="1" applyFill="1" applyBorder="1"/>
    <xf numFmtId="0" fontId="13" fillId="9" borderId="0" xfId="0" applyFont="1" applyFill="1"/>
    <xf numFmtId="0" fontId="14" fillId="9" borderId="12" xfId="0" applyFont="1" applyFill="1" applyBorder="1"/>
    <xf numFmtId="0" fontId="13" fillId="9" borderId="0" xfId="0" applyFont="1" applyFill="1" applyAlignment="1">
      <alignment vertical="center"/>
    </xf>
    <xf numFmtId="0" fontId="8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vertical="center"/>
    </xf>
    <xf numFmtId="0" fontId="14" fillId="9" borderId="13" xfId="0" applyFont="1" applyFill="1" applyBorder="1"/>
    <xf numFmtId="0" fontId="13" fillId="9" borderId="0" xfId="0" applyFont="1" applyFill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9" borderId="0" xfId="0" applyFont="1" applyFill="1" applyAlignment="1" applyProtection="1">
      <alignment horizontal="center" vertical="center"/>
      <protection locked="0"/>
    </xf>
    <xf numFmtId="0" fontId="3" fillId="4" borderId="7" xfId="0" applyFont="1" applyFill="1" applyBorder="1" applyAlignment="1">
      <alignment horizontal="center" vertical="center"/>
    </xf>
    <xf numFmtId="0" fontId="13" fillId="9" borderId="0" xfId="0" applyFont="1" applyFill="1" applyAlignment="1" applyProtection="1">
      <alignment horizontal="center" vertical="center"/>
      <protection locked="0"/>
    </xf>
    <xf numFmtId="164" fontId="3" fillId="4" borderId="14" xfId="0" applyNumberFormat="1" applyFont="1" applyFill="1" applyBorder="1" applyAlignment="1">
      <alignment horizontal="center" vertical="center"/>
    </xf>
    <xf numFmtId="164" fontId="13" fillId="10" borderId="14" xfId="0" applyNumberFormat="1" applyFont="1" applyFill="1" applyBorder="1" applyAlignment="1">
      <alignment horizontal="center" vertical="center"/>
    </xf>
    <xf numFmtId="2" fontId="13" fillId="9" borderId="0" xfId="0" applyNumberFormat="1" applyFont="1" applyFill="1" applyAlignment="1">
      <alignment horizontal="center" vertical="center"/>
    </xf>
    <xf numFmtId="0" fontId="14" fillId="9" borderId="0" xfId="0" applyFont="1" applyFill="1"/>
    <xf numFmtId="0" fontId="15" fillId="9" borderId="0" xfId="1" applyFont="1" applyFill="1" applyBorder="1" applyProtection="1">
      <protection locked="0"/>
    </xf>
    <xf numFmtId="0" fontId="14" fillId="9" borderId="22" xfId="0" applyFont="1" applyFill="1" applyBorder="1"/>
    <xf numFmtId="0" fontId="14" fillId="9" borderId="25" xfId="0" applyFont="1" applyFill="1" applyBorder="1"/>
    <xf numFmtId="0" fontId="14" fillId="9" borderId="23" xfId="0" applyFont="1" applyFill="1" applyBorder="1"/>
    <xf numFmtId="0" fontId="16" fillId="11" borderId="9" xfId="0" applyFont="1" applyFill="1" applyBorder="1" applyAlignment="1">
      <alignment horizontal="left" vertical="center"/>
    </xf>
    <xf numFmtId="0" fontId="16" fillId="11" borderId="10" xfId="0" applyFont="1" applyFill="1" applyBorder="1" applyAlignment="1">
      <alignment horizontal="left" vertical="center"/>
    </xf>
    <xf numFmtId="0" fontId="16" fillId="11" borderId="11" xfId="0" applyFont="1" applyFill="1" applyBorder="1" applyAlignment="1">
      <alignment horizontal="left" vertical="center"/>
    </xf>
    <xf numFmtId="0" fontId="16" fillId="11" borderId="12" xfId="0" applyFont="1" applyFill="1" applyBorder="1"/>
    <xf numFmtId="0" fontId="16" fillId="11" borderId="0" xfId="0" applyFont="1" applyFill="1"/>
    <xf numFmtId="0" fontId="16" fillId="11" borderId="13" xfId="0" applyFont="1" applyFill="1" applyBorder="1"/>
    <xf numFmtId="0" fontId="17" fillId="6" borderId="0" xfId="0" applyFont="1" applyFill="1" applyAlignment="1">
      <alignment horizontal="left" vertical="center" wrapText="1" indent="1"/>
    </xf>
    <xf numFmtId="0" fontId="16" fillId="11" borderId="22" xfId="0" applyFont="1" applyFill="1" applyBorder="1"/>
    <xf numFmtId="0" fontId="16" fillId="11" borderId="25" xfId="0" applyFont="1" applyFill="1" applyBorder="1"/>
    <xf numFmtId="0" fontId="16" fillId="11" borderId="23" xfId="0" applyFont="1" applyFill="1" applyBorder="1"/>
    <xf numFmtId="0" fontId="4" fillId="10" borderId="14" xfId="0" applyFont="1" applyFill="1" applyBorder="1" applyAlignment="1">
      <alignment horizontal="center" vertical="center"/>
    </xf>
    <xf numFmtId="0" fontId="0" fillId="13" borderId="0" xfId="0" applyFill="1"/>
    <xf numFmtId="0" fontId="3" fillId="5" borderId="28" xfId="0" applyFont="1" applyFill="1" applyBorder="1" applyAlignment="1">
      <alignment horizontal="left" vertical="center" wrapText="1"/>
    </xf>
    <xf numFmtId="0" fontId="19" fillId="15" borderId="0" xfId="3"/>
    <xf numFmtId="0" fontId="21" fillId="0" borderId="0" xfId="0" applyFont="1"/>
    <xf numFmtId="0" fontId="21" fillId="0" borderId="1" xfId="0" applyFont="1" applyBorder="1" applyAlignment="1">
      <alignment horizontal="left" vertical="center"/>
    </xf>
    <xf numFmtId="0" fontId="21" fillId="7" borderId="0" xfId="0" applyFont="1" applyFill="1" applyAlignment="1">
      <alignment horizontal="left" vertical="center"/>
    </xf>
    <xf numFmtId="0" fontId="22" fillId="14" borderId="0" xfId="2" applyFont="1"/>
    <xf numFmtId="0" fontId="21" fillId="12" borderId="0" xfId="0" applyFont="1" applyFill="1" applyAlignment="1">
      <alignment horizontal="left" vertical="center"/>
    </xf>
    <xf numFmtId="0" fontId="23" fillId="16" borderId="0" xfId="4" applyFont="1"/>
    <xf numFmtId="0" fontId="2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4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 wrapText="1"/>
      <protection locked="0"/>
    </xf>
    <xf numFmtId="0" fontId="10" fillId="3" borderId="31" xfId="1" applyFont="1" applyFill="1" applyBorder="1" applyAlignment="1" applyProtection="1">
      <alignment vertical="center" wrapText="1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10" borderId="29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left" vertical="center"/>
    </xf>
    <xf numFmtId="14" fontId="0" fillId="0" borderId="0" xfId="0" applyNumberFormat="1"/>
    <xf numFmtId="0" fontId="24" fillId="0" borderId="0" xfId="0" applyFont="1" applyAlignment="1">
      <alignment horizontal="left"/>
    </xf>
    <xf numFmtId="0" fontId="21" fillId="6" borderId="32" xfId="0" applyFont="1" applyFill="1" applyBorder="1" applyAlignment="1">
      <alignment horizontal="left" vertical="center"/>
    </xf>
    <xf numFmtId="14" fontId="21" fillId="6" borderId="32" xfId="0" applyNumberFormat="1" applyFont="1" applyFill="1" applyBorder="1" applyAlignment="1">
      <alignment horizontal="left" vertical="center"/>
    </xf>
    <xf numFmtId="2" fontId="21" fillId="6" borderId="32" xfId="0" applyNumberFormat="1" applyFont="1" applyFill="1" applyBorder="1" applyAlignment="1">
      <alignment horizontal="left" vertical="center"/>
    </xf>
    <xf numFmtId="0" fontId="25" fillId="17" borderId="32" xfId="0" applyFont="1" applyFill="1" applyBorder="1"/>
    <xf numFmtId="0" fontId="21" fillId="6" borderId="0" xfId="0" applyFont="1" applyFill="1"/>
    <xf numFmtId="14" fontId="26" fillId="6" borderId="32" xfId="0" applyNumberFormat="1" applyFont="1" applyFill="1" applyBorder="1" applyAlignment="1">
      <alignment horizontal="left" vertical="center"/>
    </xf>
    <xf numFmtId="0" fontId="0" fillId="6" borderId="32" xfId="0" applyFill="1" applyBorder="1"/>
    <xf numFmtId="0" fontId="21" fillId="6" borderId="33" xfId="0" applyFont="1" applyFill="1" applyBorder="1" applyAlignment="1">
      <alignment horizontal="left" vertical="center"/>
    </xf>
    <xf numFmtId="0" fontId="4" fillId="5" borderId="34" xfId="0" applyFont="1" applyFill="1" applyBorder="1" applyAlignment="1">
      <alignment horizontal="left" vertical="center" wrapText="1"/>
    </xf>
    <xf numFmtId="14" fontId="3" fillId="5" borderId="35" xfId="0" applyNumberFormat="1" applyFont="1" applyFill="1" applyBorder="1" applyAlignment="1">
      <alignment horizontal="left" vertical="center" wrapText="1"/>
    </xf>
    <xf numFmtId="0" fontId="3" fillId="5" borderId="36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 wrapText="1"/>
    </xf>
    <xf numFmtId="0" fontId="3" fillId="5" borderId="35" xfId="0" applyFont="1" applyFill="1" applyBorder="1" applyAlignment="1">
      <alignment horizontal="left" wrapText="1"/>
    </xf>
    <xf numFmtId="0" fontId="4" fillId="5" borderId="30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/>
    </xf>
    <xf numFmtId="0" fontId="3" fillId="5" borderId="27" xfId="0" applyFont="1" applyFill="1" applyBorder="1" applyAlignment="1">
      <alignment horizontal="left"/>
    </xf>
    <xf numFmtId="0" fontId="3" fillId="5" borderId="37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left"/>
    </xf>
    <xf numFmtId="0" fontId="3" fillId="5" borderId="38" xfId="0" applyFont="1" applyFill="1" applyBorder="1" applyAlignment="1">
      <alignment horizontal="left" wrapText="1"/>
    </xf>
    <xf numFmtId="14" fontId="21" fillId="0" borderId="1" xfId="0" applyNumberFormat="1" applyFont="1" applyBorder="1" applyAlignment="1">
      <alignment horizontal="left" vertical="center"/>
    </xf>
    <xf numFmtId="0" fontId="21" fillId="6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0" fontId="21" fillId="6" borderId="42" xfId="0" applyFont="1" applyFill="1" applyBorder="1" applyAlignment="1">
      <alignment horizontal="left" vertical="center"/>
    </xf>
    <xf numFmtId="0" fontId="21" fillId="6" borderId="41" xfId="0" applyFont="1" applyFill="1" applyBorder="1" applyAlignment="1">
      <alignment horizontal="left" vertical="center"/>
    </xf>
    <xf numFmtId="0" fontId="25" fillId="17" borderId="41" xfId="0" applyFont="1" applyFill="1" applyBorder="1" applyAlignment="1">
      <alignment horizontal="left" vertical="center"/>
    </xf>
    <xf numFmtId="14" fontId="21" fillId="6" borderId="1" xfId="0" applyNumberFormat="1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left"/>
    </xf>
    <xf numFmtId="2" fontId="21" fillId="6" borderId="1" xfId="0" applyNumberFormat="1" applyFont="1" applyFill="1" applyBorder="1" applyAlignment="1">
      <alignment horizontal="left"/>
    </xf>
    <xf numFmtId="0" fontId="21" fillId="6" borderId="1" xfId="0" applyFont="1" applyFill="1" applyBorder="1" applyAlignment="1">
      <alignment horizontal="left" vertical="center" wrapText="1"/>
    </xf>
    <xf numFmtId="0" fontId="1" fillId="18" borderId="40" xfId="0" applyFont="1" applyFill="1" applyBorder="1" applyAlignment="1">
      <alignment horizontal="left" wrapText="1"/>
    </xf>
    <xf numFmtId="14" fontId="1" fillId="18" borderId="40" xfId="0" applyNumberFormat="1" applyFont="1" applyFill="1" applyBorder="1" applyAlignment="1">
      <alignment horizontal="left" wrapText="1"/>
    </xf>
    <xf numFmtId="0" fontId="1" fillId="18" borderId="43" xfId="0" applyFont="1" applyFill="1" applyBorder="1" applyAlignment="1">
      <alignment horizontal="left"/>
    </xf>
    <xf numFmtId="0" fontId="1" fillId="18" borderId="39" xfId="0" applyFont="1" applyFill="1" applyBorder="1" applyAlignment="1">
      <alignment horizontal="left"/>
    </xf>
    <xf numFmtId="0" fontId="1" fillId="18" borderId="40" xfId="0" applyFont="1" applyFill="1" applyBorder="1" applyAlignment="1">
      <alignment horizontal="left"/>
    </xf>
    <xf numFmtId="0" fontId="1" fillId="18" borderId="39" xfId="0" applyFont="1" applyFill="1" applyBorder="1" applyAlignment="1">
      <alignment horizontal="left" wrapText="1"/>
    </xf>
    <xf numFmtId="0" fontId="1" fillId="18" borderId="33" xfId="0" applyFont="1" applyFill="1" applyBorder="1" applyAlignment="1">
      <alignment horizontal="left" wrapText="1"/>
    </xf>
    <xf numFmtId="0" fontId="1" fillId="18" borderId="32" xfId="0" applyFont="1" applyFill="1" applyBorder="1" applyAlignment="1">
      <alignment horizontal="left" wrapText="1"/>
    </xf>
    <xf numFmtId="14" fontId="26" fillId="6" borderId="41" xfId="0" applyNumberFormat="1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10" fillId="3" borderId="19" xfId="1" applyFont="1" applyFill="1" applyBorder="1" applyAlignment="1" applyProtection="1">
      <alignment horizontal="center" vertical="center" wrapText="1"/>
      <protection locked="0"/>
    </xf>
    <xf numFmtId="0" fontId="4" fillId="3" borderId="20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16" fillId="11" borderId="12" xfId="0" applyFont="1" applyFill="1" applyBorder="1" applyAlignment="1">
      <alignment horizontal="left" vertical="center"/>
    </xf>
    <xf numFmtId="0" fontId="16" fillId="11" borderId="0" xfId="0" applyFont="1" applyFill="1" applyAlignment="1">
      <alignment horizontal="left" vertical="center"/>
    </xf>
    <xf numFmtId="0" fontId="16" fillId="11" borderId="13" xfId="0" applyFont="1" applyFill="1" applyBorder="1" applyAlignment="1">
      <alignment horizontal="left" vertical="center"/>
    </xf>
    <xf numFmtId="0" fontId="12" fillId="9" borderId="0" xfId="0" applyFont="1" applyFill="1" applyAlignment="1">
      <alignment horizontal="center"/>
    </xf>
  </cellXfs>
  <cellStyles count="5">
    <cellStyle name="Bad" xfId="3" builtinId="27"/>
    <cellStyle name="Good" xfId="2" builtinId="26"/>
    <cellStyle name="Hyperlink" xfId="1" builtinId="8"/>
    <cellStyle name="Neutral" xfId="4" builtinId="28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FFFF00"/>
        </patternFill>
      </fill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3C71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3C71"/>
        </left>
        <right style="thin">
          <color rgb="FF003C7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009FDF"/>
        </left>
        <right style="thin">
          <color rgb="FF009FDF"/>
        </right>
        <top/>
        <bottom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9FDF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3C71"/>
      <color rgb="FF009FDF"/>
      <color rgb="FF0076B7"/>
      <color rgb="FFA59D95"/>
      <color rgb="FFB6BF00"/>
      <color rgb="FF58A618"/>
      <color rgb="FF00A599"/>
      <color rgb="FF467BBC"/>
      <color rgb="FF111C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leka%20Siame\Threepwood%20Dropbox\Cheleka%20Siame\Projects\ENA\100229%20100260%20HPs%20&amp;%20EV%20Chargers%20Data%20Validaton%20Support\Client%20Documents\WPD%20Database\Heat%20Pump%20Database.xlsx" TargetMode="External"/><Relationship Id="rId1" Type="http://schemas.openxmlformats.org/officeDocument/2006/relationships/externalLinkPath" Target="https://threepwoodconsulting.sharepoint.com/Users/Cheleka%20Siame/Threepwood%20Dropbox/Cheleka%20Siame/Projects/ENA/100229%20100260%20HPs%20&amp;%20EV%20Chargers%20Data%20Validaton%20Support/Client%20Documents/WPD%20Database/Heat%20Pump%20Databas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hreepwoodconsulting.sharepoint.com/sites/Projects/Shared%20Documents/ESBN%20LCT%20Register/Generation%20Register_v0.1working.xlsx" TargetMode="External"/><Relationship Id="rId1" Type="http://schemas.openxmlformats.org/officeDocument/2006/relationships/externalLinkPath" Target="https://threepwoodconsulting.sharepoint.com/sites/Projects/Shared%20Documents/ESBN%20LCT%20Register/Register%20Templates/Generation%20Register_v0.1wor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2"/>
      <sheetName val="Search Function"/>
      <sheetName val="A1_Summary"/>
      <sheetName val="A2_Data_=&lt;16A"/>
      <sheetName val="A3_Data_=&lt;75A_Harmonics"/>
      <sheetName val="A4_Data_=&lt;75A_def_Harmonics"/>
      <sheetName val="A5_Data_&gt;75A_Harmonics"/>
      <sheetName val="A6_Data_=&lt;75A Fluctuations"/>
      <sheetName val="A7_Data_&gt;75A_Fluctua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Generation"/>
      <sheetName val="ELS"/>
      <sheetName val="Search Function"/>
      <sheetName val="Fault Level Calculator"/>
    </sheetNames>
    <sheetDataSet>
      <sheetData sheetId="0" refreshError="1"/>
      <sheetData sheetId="1">
        <row r="1">
          <cell r="T1" t="str">
            <v xml:space="preserve">For Devices Compliant on UK ENA Connect Direct (TTR), Please Fill In The Columns Below </v>
          </cell>
          <cell r="U1" t="str">
            <v xml:space="preserve">Manufacturer Documentation </v>
          </cell>
          <cell r="X1" t="str">
            <v>Harmonic Connection Requirements</v>
          </cell>
          <cell r="AA1" t="str">
            <v xml:space="preserve"> Small-scale generator, Min LV PCC F/L Required (MVA): Summated harmonic current for the specified number of devices</v>
          </cell>
          <cell r="AE1" t="str">
            <v xml:space="preserve">Determining factor </v>
          </cell>
          <cell r="AL1" t="str">
            <v xml:space="preserve"> Small-scale generator, Min HV PCC F/L Required (MVA): Summated harmonic current for the specified number of devices</v>
          </cell>
          <cell r="AN1" t="str">
            <v>File Links</v>
          </cell>
        </row>
        <row r="2">
          <cell r="E2" t="str">
            <v>Model Reference</v>
          </cell>
          <cell r="F2" t="str">
            <v xml:space="preserve">Device Type </v>
          </cell>
          <cell r="G2" t="str">
            <v>Phases</v>
          </cell>
          <cell r="H2" t="str">
            <v>Max Output AC Current (A)</v>
          </cell>
          <cell r="I2" t="str">
            <v>Max Output Apparent Power (kVA)</v>
          </cell>
          <cell r="J2" t="str">
            <v>Software Version</v>
          </cell>
          <cell r="K2" t="str">
            <v>Hardware Version</v>
          </cell>
          <cell r="L2" t="str">
            <v>Communication function present? (Yes / No)</v>
          </cell>
          <cell r="M2" t="str">
            <v>Communication Protocol</v>
          </cell>
          <cell r="N2" t="str">
            <v>Export Limit Function? (Yes / No)</v>
          </cell>
          <cell r="O2" t="str">
            <v>Export Limit Scheme Reference</v>
          </cell>
          <cell r="P2" t="str">
            <v>Small-scale generator G10/EGIP Relay Protection (Yes / No/ N/A)</v>
          </cell>
          <cell r="Q2" t="str">
            <v>G99&amp;G98/GB, G99&amp;G98/NI, Both</v>
          </cell>
          <cell r="R2" t="str">
            <v xml:space="preserve">Standard Version </v>
          </cell>
          <cell r="S2" t="str">
            <v xml:space="preserve">ENA Connect Direct (TTR) System Reference </v>
          </cell>
          <cell r="T2" t="str">
            <v>ENA Connect Direct (TTR) Publish Date (DD/MM/YYYY)</v>
          </cell>
          <cell r="U2" t="str">
            <v>Type Test Report Or Certificate Filename Document Number</v>
          </cell>
          <cell r="V2" t="str">
            <v>Date Issued (DD/MM/YYYY)</v>
          </cell>
          <cell r="W2" t="str">
            <v>Tested according to:</v>
          </cell>
          <cell r="X2" t="str">
            <v xml:space="preserve">Harmonic Emission Information	</v>
          </cell>
          <cell r="Y2" t="str">
            <v>Minimum Rsce</v>
          </cell>
          <cell r="Z2" t="str">
            <v>Fault level calculated using minimum Rsce (kVA)</v>
          </cell>
          <cell r="AA2">
            <v>1</v>
          </cell>
          <cell r="AB2">
            <v>2</v>
          </cell>
          <cell r="AC2">
            <v>3</v>
          </cell>
          <cell r="AD2">
            <v>4</v>
          </cell>
          <cell r="AE2" t="str">
            <v>Order</v>
          </cell>
          <cell r="AF2" t="str">
            <v>ph</v>
          </cell>
          <cell r="AG2" t="str">
            <v>%</v>
          </cell>
          <cell r="AH2" t="str">
            <v>Current (A)</v>
          </cell>
          <cell r="AI2">
            <v>1</v>
          </cell>
          <cell r="AJ2">
            <v>2</v>
          </cell>
          <cell r="AK2">
            <v>3</v>
          </cell>
          <cell r="AL2">
            <v>4</v>
          </cell>
          <cell r="AM2" t="str">
            <v>Connection Status</v>
          </cell>
          <cell r="AN2" t="str">
            <v>Supporting Documents</v>
          </cell>
        </row>
        <row r="3">
          <cell r="D3" t="str">
            <v>QPM.2000</v>
          </cell>
          <cell r="E3" t="str">
            <v>QPM.2000</v>
          </cell>
          <cell r="F3" t="str">
            <v>AC-connected batteries</v>
          </cell>
          <cell r="G3">
            <v>1</v>
          </cell>
          <cell r="H3">
            <v>43</v>
          </cell>
          <cell r="I3">
            <v>9.89</v>
          </cell>
          <cell r="J3" t="str">
            <v>WYnK9UhCAjvl02/py2</v>
          </cell>
          <cell r="K3" t="str">
            <v>000-x-z</v>
          </cell>
          <cell r="L3" t="str">
            <v>Yes</v>
          </cell>
          <cell r="M3" t="str">
            <v>IEC 60870-5-101</v>
          </cell>
          <cell r="N3" t="str">
            <v>No</v>
          </cell>
          <cell r="P3" t="str">
            <v>N/A</v>
          </cell>
          <cell r="Q3" t="str">
            <v>G99&amp;G98/GB</v>
          </cell>
          <cell r="R3" t="str">
            <v>G99 Issue 1-4 (16 Jun 2019)</v>
          </cell>
          <cell r="S3" t="str">
            <v>ACEPS/14275/V1/A1</v>
          </cell>
          <cell r="T3">
            <v>45576</v>
          </cell>
          <cell r="U3" t="str">
            <v>D 090TH0350-G99/3_0</v>
          </cell>
          <cell r="V3">
            <v>45576</v>
          </cell>
          <cell r="W3" t="str">
            <v>ENA EREC G99</v>
          </cell>
          <cell r="X3" t="str">
            <v>Equipment complying with EN 61000-3-12</v>
          </cell>
          <cell r="Y3" t="str">
            <v>NA</v>
          </cell>
          <cell r="Z3" t="str">
            <v>NA</v>
          </cell>
          <cell r="AM3" t="str">
            <v>Application Assessment</v>
          </cell>
          <cell r="AN3" t="str">
            <v>https://www.esbnetworks.ie/</v>
          </cell>
        </row>
        <row r="4">
          <cell r="E4" t="str">
            <v>80K-5G-PROT-3P-ESS-50-100</v>
          </cell>
          <cell r="F4" t="str">
            <v>Mini-generator</v>
          </cell>
          <cell r="G4">
            <v>1</v>
          </cell>
          <cell r="H4">
            <v>32</v>
          </cell>
          <cell r="I4">
            <v>7.36</v>
          </cell>
          <cell r="J4">
            <v>10.5</v>
          </cell>
          <cell r="K4">
            <v>2</v>
          </cell>
          <cell r="L4" t="str">
            <v>Yes</v>
          </cell>
          <cell r="M4" t="str">
            <v>IEC 61850</v>
          </cell>
          <cell r="N4" t="str">
            <v>Yes</v>
          </cell>
          <cell r="O4" t="str">
            <v>41 – 002 – 0001</v>
          </cell>
          <cell r="P4" t="str">
            <v>N/A</v>
          </cell>
          <cell r="Q4" t="str">
            <v>N/A</v>
          </cell>
          <cell r="R4" t="str">
            <v>N/A</v>
          </cell>
          <cell r="S4" t="str">
            <v>N/A</v>
          </cell>
          <cell r="T4" t="str">
            <v>N/A</v>
          </cell>
          <cell r="U4" t="str">
            <v>D 096789 0022 Rev. 00</v>
          </cell>
          <cell r="V4">
            <v>45576</v>
          </cell>
          <cell r="W4" t="str">
            <v>EN 50549-10</v>
          </cell>
          <cell r="X4" t="str">
            <v>Equipment complying with EN 61000-3-12 subject to minimum short-circuit power</v>
          </cell>
          <cell r="Y4">
            <v>66</v>
          </cell>
          <cell r="Z4">
            <v>485.76000000000005</v>
          </cell>
          <cell r="AM4" t="str">
            <v>Application Assessment</v>
          </cell>
          <cell r="AN4" t="str">
            <v>https://support.microsoft.com/en-au/office/introduction-to-excel-starter-601794a9-b73d-4d04-b2d4-eed4c40f98be</v>
          </cell>
        </row>
        <row r="5">
          <cell r="E5" t="str">
            <v>600K-5G-DUNEX-3P-ESS-50-100</v>
          </cell>
          <cell r="F5" t="str">
            <v>Small-scale generator</v>
          </cell>
          <cell r="G5">
            <v>3</v>
          </cell>
          <cell r="H5">
            <v>102</v>
          </cell>
          <cell r="I5">
            <v>70.667672948810178</v>
          </cell>
          <cell r="J5" t="str">
            <v>V6</v>
          </cell>
          <cell r="K5" t="str">
            <v>V1</v>
          </cell>
          <cell r="L5" t="str">
            <v>Yes</v>
          </cell>
          <cell r="M5" t="str">
            <v>IEC 60870-5-101</v>
          </cell>
          <cell r="N5" t="str">
            <v>No</v>
          </cell>
          <cell r="P5" t="str">
            <v>Yes</v>
          </cell>
          <cell r="Q5" t="str">
            <v>N/A</v>
          </cell>
          <cell r="R5" t="str">
            <v>N/A</v>
          </cell>
          <cell r="S5" t="str">
            <v>N/A</v>
          </cell>
          <cell r="T5" t="str">
            <v>N/A</v>
          </cell>
          <cell r="U5" t="str">
            <v>V2500V30-1</v>
          </cell>
          <cell r="V5">
            <v>45576</v>
          </cell>
          <cell r="W5" t="str">
            <v>EN 50549-10</v>
          </cell>
          <cell r="X5" t="str">
            <v>Not applicable (outside scope). Fault Level determined based on the Distribution Code Harmonic limits</v>
          </cell>
          <cell r="Y5" t="str">
            <v>NA</v>
          </cell>
          <cell r="Z5" t="str">
            <v>NA</v>
          </cell>
          <cell r="AA5">
            <v>2.8067445381448239</v>
          </cell>
          <cell r="AB5">
            <v>3.9693361919610188</v>
          </cell>
          <cell r="AC5">
            <v>4.8614241439332782</v>
          </cell>
          <cell r="AD5">
            <v>5.6134890762896479</v>
          </cell>
          <cell r="AE5" t="str">
            <v>h24</v>
          </cell>
          <cell r="AF5" t="str">
            <v>L2</v>
          </cell>
          <cell r="AG5">
            <v>0.5</v>
          </cell>
          <cell r="AH5">
            <v>0.46</v>
          </cell>
          <cell r="AI5">
            <v>166.31333552873997</v>
          </cell>
          <cell r="AJ5">
            <v>272.86541861957335</v>
          </cell>
          <cell r="AK5">
            <v>364.52554668052841</v>
          </cell>
          <cell r="AL5">
            <v>447.68230065092166</v>
          </cell>
          <cell r="AM5" t="str">
            <v>Application Assessment</v>
          </cell>
          <cell r="AN5" t="str">
            <v>https://www.nationalgrid.com/stories/energy-explained/how-do-heat-pumps-work</v>
          </cell>
        </row>
        <row r="6">
          <cell r="E6" t="str">
            <v>XSDACU3.601-03-4.28K-G99</v>
          </cell>
          <cell r="F6" t="str">
            <v>Micro-generator</v>
          </cell>
          <cell r="G6">
            <v>3</v>
          </cell>
          <cell r="H6">
            <v>16</v>
          </cell>
          <cell r="I6">
            <v>11.085125168440815</v>
          </cell>
          <cell r="J6" t="str">
            <v>V6</v>
          </cell>
          <cell r="K6" t="str">
            <v>V3</v>
          </cell>
          <cell r="L6" t="str">
            <v>Yes</v>
          </cell>
          <cell r="M6" t="str">
            <v>DNP 3.0</v>
          </cell>
          <cell r="N6" t="str">
            <v>No</v>
          </cell>
          <cell r="P6" t="str">
            <v>N/A</v>
          </cell>
          <cell r="Q6" t="str">
            <v>N/A</v>
          </cell>
          <cell r="R6" t="str">
            <v>N/A</v>
          </cell>
          <cell r="S6" t="str">
            <v>N/A</v>
          </cell>
          <cell r="T6" t="str">
            <v>N/A</v>
          </cell>
          <cell r="U6" t="str">
            <v>100987-56-87</v>
          </cell>
          <cell r="V6">
            <v>45576</v>
          </cell>
          <cell r="W6" t="str">
            <v>EN 50549-10</v>
          </cell>
          <cell r="X6" t="str">
            <v>Equipment Satisfies Class A limits of EN 61000-3-2</v>
          </cell>
          <cell r="Y6" t="str">
            <v>NA</v>
          </cell>
          <cell r="Z6" t="str">
            <v>NA</v>
          </cell>
          <cell r="AM6" t="str">
            <v>Inform &amp; Fit</v>
          </cell>
          <cell r="AN6" t="str">
            <v>https://octave.org/</v>
          </cell>
        </row>
        <row r="7">
          <cell r="E7" t="str">
            <v>Redbox TM/67</v>
          </cell>
          <cell r="F7" t="str">
            <v>Micro-generator</v>
          </cell>
          <cell r="G7">
            <v>1</v>
          </cell>
          <cell r="H7">
            <v>22</v>
          </cell>
          <cell r="I7">
            <v>5.0599999999999996</v>
          </cell>
          <cell r="J7" t="str">
            <v>103361 v1.0</v>
          </cell>
          <cell r="L7" t="str">
            <v>Yes</v>
          </cell>
          <cell r="M7" t="str">
            <v>IEC 60870-5-101</v>
          </cell>
          <cell r="N7" t="str">
            <v>No</v>
          </cell>
          <cell r="P7" t="str">
            <v>N/A</v>
          </cell>
          <cell r="Q7" t="str">
            <v>N/A</v>
          </cell>
          <cell r="R7" t="str">
            <v>N/A</v>
          </cell>
          <cell r="S7" t="str">
            <v>N/A</v>
          </cell>
          <cell r="T7" t="str">
            <v>N/A</v>
          </cell>
          <cell r="U7" t="str">
            <v>2024/17/20/TV/BKW</v>
          </cell>
          <cell r="V7">
            <v>45576</v>
          </cell>
          <cell r="W7" t="str">
            <v>EN 50549-10</v>
          </cell>
          <cell r="X7" t="str">
            <v>Equipment Satisfies Class A limits of EN 61000-3-2</v>
          </cell>
          <cell r="Y7" t="str">
            <v>NA</v>
          </cell>
          <cell r="Z7" t="str">
            <v>NA</v>
          </cell>
          <cell r="AM7" t="str">
            <v>Inform &amp; Fit</v>
          </cell>
          <cell r="AN7" t="str">
            <v>https://ieeexplore.ieee.org/Xplore/home.jsp</v>
          </cell>
        </row>
        <row r="8">
          <cell r="E8" t="str">
            <v>H-20-TI-60T-PEN</v>
          </cell>
          <cell r="F8" t="str">
            <v>Vehicle to Grid (V2G) Charging Device</v>
          </cell>
          <cell r="G8">
            <v>3</v>
          </cell>
          <cell r="H8">
            <v>15</v>
          </cell>
          <cell r="I8">
            <v>10.392304845413264</v>
          </cell>
          <cell r="J8" t="str">
            <v>OCPP 1.8</v>
          </cell>
          <cell r="K8" t="str">
            <v>V1</v>
          </cell>
          <cell r="L8" t="str">
            <v>Yes</v>
          </cell>
          <cell r="M8" t="str">
            <v>IEC 61850</v>
          </cell>
          <cell r="N8" t="str">
            <v>No</v>
          </cell>
          <cell r="P8" t="str">
            <v>N/A</v>
          </cell>
          <cell r="Q8" t="str">
            <v>G99&amp;G98/GB</v>
          </cell>
          <cell r="R8" t="str">
            <v>G99 Issue 1-4 (16 Jun 2019)</v>
          </cell>
          <cell r="S8" t="str">
            <v>THREE/02986/V6/A10</v>
          </cell>
          <cell r="T8">
            <v>45576</v>
          </cell>
          <cell r="U8" t="str">
            <v>MTY-17-AB-01E</v>
          </cell>
          <cell r="V8">
            <v>45576</v>
          </cell>
          <cell r="W8" t="str">
            <v>ENA EREC G99</v>
          </cell>
          <cell r="X8" t="str">
            <v>Equipment Satisfies Class A limits of EN 61000-3-2</v>
          </cell>
          <cell r="Y8" t="str">
            <v>NA</v>
          </cell>
          <cell r="Z8" t="str">
            <v>NA</v>
          </cell>
          <cell r="AM8" t="str">
            <v>Application Assessment</v>
          </cell>
          <cell r="AN8" t="str">
            <v>https://threepwoodconsulting.com/</v>
          </cell>
        </row>
        <row r="9">
          <cell r="I9" t="str">
            <v/>
          </cell>
        </row>
        <row r="10">
          <cell r="I10" t="str">
            <v/>
          </cell>
        </row>
        <row r="11">
          <cell r="I11" t="str">
            <v/>
          </cell>
        </row>
        <row r="12">
          <cell r="I12" t="str">
            <v/>
          </cell>
        </row>
        <row r="13">
          <cell r="I13" t="str">
            <v/>
          </cell>
        </row>
        <row r="14">
          <cell r="I14" t="str">
            <v/>
          </cell>
        </row>
        <row r="15">
          <cell r="I15" t="str">
            <v/>
          </cell>
        </row>
        <row r="16">
          <cell r="I16" t="str">
            <v/>
          </cell>
        </row>
        <row r="17">
          <cell r="I17" t="str">
            <v/>
          </cell>
        </row>
        <row r="18">
          <cell r="I18" t="str">
            <v/>
          </cell>
        </row>
        <row r="19">
          <cell r="I19" t="str">
            <v/>
          </cell>
        </row>
        <row r="20">
          <cell r="I20" t="str">
            <v/>
          </cell>
        </row>
        <row r="21">
          <cell r="I21" t="str">
            <v/>
          </cell>
        </row>
        <row r="22">
          <cell r="I22" t="str">
            <v/>
          </cell>
        </row>
        <row r="23">
          <cell r="I23" t="str">
            <v/>
          </cell>
        </row>
        <row r="24">
          <cell r="I24" t="str">
            <v/>
          </cell>
        </row>
        <row r="25">
          <cell r="I25" t="str">
            <v/>
          </cell>
        </row>
        <row r="26">
          <cell r="I26" t="str">
            <v/>
          </cell>
        </row>
        <row r="27">
          <cell r="I27" t="str">
            <v/>
          </cell>
        </row>
        <row r="28">
          <cell r="I28" t="str">
            <v/>
          </cell>
        </row>
        <row r="29">
          <cell r="I29" t="str">
            <v/>
          </cell>
        </row>
        <row r="30">
          <cell r="I30" t="str">
            <v/>
          </cell>
        </row>
        <row r="31">
          <cell r="I31" t="str">
            <v/>
          </cell>
        </row>
        <row r="32">
          <cell r="I32" t="str">
            <v/>
          </cell>
        </row>
        <row r="33">
          <cell r="I33" t="str">
            <v/>
          </cell>
        </row>
        <row r="34">
          <cell r="I34" t="str">
            <v/>
          </cell>
        </row>
        <row r="35">
          <cell r="I35" t="str">
            <v/>
          </cell>
        </row>
        <row r="36">
          <cell r="I36" t="str">
            <v/>
          </cell>
        </row>
        <row r="37">
          <cell r="I37" t="str">
            <v/>
          </cell>
        </row>
        <row r="38">
          <cell r="I38" t="str">
            <v/>
          </cell>
        </row>
        <row r="39">
          <cell r="I39" t="str">
            <v/>
          </cell>
        </row>
        <row r="40">
          <cell r="I40" t="str">
            <v/>
          </cell>
        </row>
        <row r="41">
          <cell r="I41" t="str">
            <v/>
          </cell>
        </row>
        <row r="42">
          <cell r="I42" t="str">
            <v/>
          </cell>
        </row>
        <row r="43">
          <cell r="I43" t="str">
            <v/>
          </cell>
        </row>
        <row r="44">
          <cell r="I44" t="str">
            <v/>
          </cell>
        </row>
        <row r="45">
          <cell r="I45" t="str">
            <v/>
          </cell>
        </row>
        <row r="46">
          <cell r="I46" t="str">
            <v/>
          </cell>
        </row>
        <row r="47">
          <cell r="I47" t="str">
            <v/>
          </cell>
        </row>
        <row r="48">
          <cell r="I48" t="str">
            <v/>
          </cell>
        </row>
        <row r="49">
          <cell r="I49" t="str">
            <v/>
          </cell>
        </row>
        <row r="50">
          <cell r="I50" t="str">
            <v/>
          </cell>
        </row>
        <row r="51">
          <cell r="I51" t="str">
            <v/>
          </cell>
        </row>
        <row r="52">
          <cell r="I52" t="str">
            <v/>
          </cell>
        </row>
        <row r="53">
          <cell r="I53" t="str">
            <v/>
          </cell>
        </row>
        <row r="54">
          <cell r="I54" t="str">
            <v/>
          </cell>
        </row>
        <row r="55">
          <cell r="I55" t="str">
            <v/>
          </cell>
        </row>
        <row r="56">
          <cell r="I56" t="str">
            <v/>
          </cell>
        </row>
        <row r="57">
          <cell r="I57" t="str">
            <v/>
          </cell>
        </row>
        <row r="58">
          <cell r="I58" t="str">
            <v/>
          </cell>
        </row>
        <row r="59">
          <cell r="I59" t="str">
            <v/>
          </cell>
        </row>
        <row r="60">
          <cell r="I60" t="str">
            <v/>
          </cell>
        </row>
        <row r="61">
          <cell r="I61" t="str">
            <v/>
          </cell>
        </row>
        <row r="62">
          <cell r="I62" t="str">
            <v/>
          </cell>
        </row>
        <row r="63">
          <cell r="I63" t="str">
            <v/>
          </cell>
        </row>
        <row r="64">
          <cell r="I64" t="str">
            <v/>
          </cell>
        </row>
        <row r="65">
          <cell r="I65" t="str">
            <v/>
          </cell>
        </row>
        <row r="66">
          <cell r="I66" t="str">
            <v/>
          </cell>
        </row>
        <row r="67">
          <cell r="I67" t="str">
            <v/>
          </cell>
        </row>
        <row r="68">
          <cell r="I68" t="str">
            <v/>
          </cell>
        </row>
        <row r="69">
          <cell r="I69" t="str">
            <v/>
          </cell>
        </row>
        <row r="70">
          <cell r="I70" t="str">
            <v/>
          </cell>
        </row>
        <row r="71">
          <cell r="I71" t="str">
            <v/>
          </cell>
        </row>
        <row r="72">
          <cell r="I72" t="str">
            <v/>
          </cell>
        </row>
        <row r="73">
          <cell r="I73" t="str">
            <v/>
          </cell>
        </row>
        <row r="74">
          <cell r="I74" t="str">
            <v/>
          </cell>
        </row>
        <row r="75">
          <cell r="I75" t="str">
            <v/>
          </cell>
        </row>
        <row r="76">
          <cell r="I76" t="str">
            <v/>
          </cell>
        </row>
        <row r="77">
          <cell r="I77" t="str">
            <v/>
          </cell>
        </row>
        <row r="78">
          <cell r="I78" t="str">
            <v/>
          </cell>
        </row>
        <row r="79">
          <cell r="I79" t="str">
            <v/>
          </cell>
        </row>
        <row r="80">
          <cell r="I80" t="str">
            <v/>
          </cell>
        </row>
        <row r="81">
          <cell r="I81" t="str">
            <v/>
          </cell>
        </row>
        <row r="82">
          <cell r="I82" t="str">
            <v/>
          </cell>
        </row>
        <row r="83">
          <cell r="I83" t="str">
            <v/>
          </cell>
        </row>
        <row r="84">
          <cell r="I84" t="str">
            <v/>
          </cell>
        </row>
        <row r="85">
          <cell r="I85" t="str">
            <v/>
          </cell>
        </row>
        <row r="86">
          <cell r="I86" t="str">
            <v/>
          </cell>
        </row>
        <row r="87">
          <cell r="I87" t="str">
            <v/>
          </cell>
        </row>
        <row r="88">
          <cell r="I88" t="str">
            <v/>
          </cell>
        </row>
        <row r="89">
          <cell r="I89" t="str">
            <v/>
          </cell>
        </row>
        <row r="90">
          <cell r="I90" t="str">
            <v/>
          </cell>
        </row>
        <row r="91">
          <cell r="I91" t="str">
            <v/>
          </cell>
        </row>
        <row r="92">
          <cell r="I92" t="str">
            <v/>
          </cell>
        </row>
        <row r="93">
          <cell r="I93" t="str">
            <v/>
          </cell>
        </row>
        <row r="94">
          <cell r="I94" t="str">
            <v/>
          </cell>
        </row>
        <row r="95">
          <cell r="I95" t="str">
            <v/>
          </cell>
        </row>
        <row r="96">
          <cell r="I96" t="str">
            <v/>
          </cell>
        </row>
        <row r="97">
          <cell r="I97" t="str">
            <v/>
          </cell>
        </row>
        <row r="98">
          <cell r="I98" t="str">
            <v/>
          </cell>
        </row>
        <row r="99">
          <cell r="I99" t="str">
            <v/>
          </cell>
        </row>
        <row r="100">
          <cell r="I100" t="str">
            <v/>
          </cell>
        </row>
        <row r="101">
          <cell r="I101" t="str">
            <v/>
          </cell>
        </row>
        <row r="102">
          <cell r="I102" t="str">
            <v/>
          </cell>
        </row>
        <row r="103">
          <cell r="I103" t="str">
            <v/>
          </cell>
        </row>
        <row r="104">
          <cell r="I104" t="str">
            <v/>
          </cell>
        </row>
        <row r="105">
          <cell r="I105" t="str">
            <v/>
          </cell>
        </row>
        <row r="106">
          <cell r="I106" t="str">
            <v/>
          </cell>
        </row>
        <row r="107">
          <cell r="I107" t="str">
            <v/>
          </cell>
        </row>
        <row r="108">
          <cell r="I108" t="str">
            <v/>
          </cell>
        </row>
        <row r="109">
          <cell r="I109" t="str">
            <v/>
          </cell>
        </row>
        <row r="110">
          <cell r="I110" t="str">
            <v/>
          </cell>
        </row>
        <row r="111">
          <cell r="I111" t="str">
            <v/>
          </cell>
        </row>
        <row r="112">
          <cell r="I112" t="str">
            <v/>
          </cell>
        </row>
        <row r="113">
          <cell r="I113" t="str">
            <v/>
          </cell>
        </row>
        <row r="114">
          <cell r="I114" t="str">
            <v/>
          </cell>
        </row>
        <row r="115">
          <cell r="I115" t="str">
            <v/>
          </cell>
        </row>
        <row r="116">
          <cell r="I116" t="str">
            <v/>
          </cell>
        </row>
        <row r="117">
          <cell r="I117" t="str">
            <v/>
          </cell>
        </row>
        <row r="118">
          <cell r="I118" t="str">
            <v/>
          </cell>
        </row>
        <row r="119">
          <cell r="I119" t="str">
            <v/>
          </cell>
        </row>
        <row r="120">
          <cell r="I120" t="str">
            <v/>
          </cell>
        </row>
        <row r="121">
          <cell r="I121" t="str">
            <v/>
          </cell>
        </row>
        <row r="122">
          <cell r="I122" t="str">
            <v/>
          </cell>
        </row>
        <row r="123">
          <cell r="I123" t="str">
            <v/>
          </cell>
        </row>
        <row r="124">
          <cell r="I124" t="str">
            <v/>
          </cell>
        </row>
        <row r="125">
          <cell r="I125" t="str">
            <v/>
          </cell>
        </row>
        <row r="126">
          <cell r="I126" t="str">
            <v/>
          </cell>
        </row>
        <row r="127">
          <cell r="I127" t="str">
            <v/>
          </cell>
        </row>
        <row r="128">
          <cell r="I128" t="str">
            <v/>
          </cell>
        </row>
        <row r="129">
          <cell r="I129" t="str">
            <v/>
          </cell>
        </row>
        <row r="130">
          <cell r="I130" t="str">
            <v/>
          </cell>
        </row>
        <row r="131">
          <cell r="I131" t="str">
            <v/>
          </cell>
        </row>
        <row r="132">
          <cell r="I132" t="str">
            <v/>
          </cell>
        </row>
        <row r="133">
          <cell r="I133" t="str">
            <v/>
          </cell>
        </row>
        <row r="134">
          <cell r="I134" t="str">
            <v/>
          </cell>
        </row>
        <row r="135">
          <cell r="I135" t="str">
            <v/>
          </cell>
        </row>
        <row r="136">
          <cell r="I136" t="str">
            <v/>
          </cell>
        </row>
        <row r="137">
          <cell r="I137" t="str">
            <v/>
          </cell>
        </row>
        <row r="138">
          <cell r="I138" t="str">
            <v/>
          </cell>
        </row>
        <row r="139">
          <cell r="I139" t="str">
            <v/>
          </cell>
        </row>
        <row r="140">
          <cell r="I140" t="str">
            <v/>
          </cell>
        </row>
        <row r="141">
          <cell r="I141" t="str">
            <v/>
          </cell>
        </row>
        <row r="142">
          <cell r="I142" t="str">
            <v/>
          </cell>
        </row>
        <row r="143">
          <cell r="I143" t="str">
            <v/>
          </cell>
        </row>
        <row r="144">
          <cell r="I144" t="str">
            <v/>
          </cell>
        </row>
        <row r="145">
          <cell r="I145" t="str">
            <v/>
          </cell>
        </row>
        <row r="146">
          <cell r="I146" t="str">
            <v/>
          </cell>
        </row>
        <row r="147">
          <cell r="I147" t="str">
            <v/>
          </cell>
        </row>
        <row r="148">
          <cell r="I148" t="str">
            <v/>
          </cell>
        </row>
        <row r="149">
          <cell r="I149" t="str">
            <v/>
          </cell>
        </row>
        <row r="150">
          <cell r="I150" t="str">
            <v/>
          </cell>
        </row>
        <row r="151">
          <cell r="I151" t="str">
            <v/>
          </cell>
        </row>
        <row r="152">
          <cell r="I152" t="str">
            <v/>
          </cell>
        </row>
        <row r="153">
          <cell r="I153" t="str">
            <v/>
          </cell>
        </row>
        <row r="154">
          <cell r="I154" t="str">
            <v/>
          </cell>
        </row>
        <row r="155">
          <cell r="I155" t="str">
            <v/>
          </cell>
        </row>
        <row r="156">
          <cell r="I156" t="str">
            <v/>
          </cell>
        </row>
        <row r="157">
          <cell r="I157" t="str">
            <v/>
          </cell>
        </row>
        <row r="158">
          <cell r="I158" t="str">
            <v/>
          </cell>
        </row>
        <row r="159">
          <cell r="I159" t="str">
            <v/>
          </cell>
        </row>
        <row r="160">
          <cell r="I160" t="str">
            <v/>
          </cell>
        </row>
        <row r="161">
          <cell r="I161" t="str">
            <v/>
          </cell>
        </row>
        <row r="162">
          <cell r="I162" t="str">
            <v/>
          </cell>
        </row>
        <row r="163">
          <cell r="I163" t="str">
            <v/>
          </cell>
        </row>
        <row r="164">
          <cell r="I164" t="str">
            <v/>
          </cell>
        </row>
        <row r="165">
          <cell r="I165" t="str">
            <v/>
          </cell>
        </row>
        <row r="166">
          <cell r="I166" t="str">
            <v/>
          </cell>
        </row>
        <row r="167">
          <cell r="I167" t="str">
            <v/>
          </cell>
        </row>
        <row r="168">
          <cell r="I168" t="str">
            <v/>
          </cell>
        </row>
        <row r="169">
          <cell r="I169" t="str">
            <v/>
          </cell>
        </row>
        <row r="170">
          <cell r="I170" t="str">
            <v/>
          </cell>
        </row>
        <row r="171">
          <cell r="I171" t="str">
            <v/>
          </cell>
        </row>
        <row r="172">
          <cell r="I172" t="str">
            <v/>
          </cell>
        </row>
        <row r="173">
          <cell r="I173" t="str">
            <v/>
          </cell>
        </row>
        <row r="174">
          <cell r="I174" t="str">
            <v/>
          </cell>
        </row>
        <row r="175">
          <cell r="I175" t="str">
            <v/>
          </cell>
        </row>
        <row r="176">
          <cell r="I176" t="str">
            <v/>
          </cell>
        </row>
        <row r="177">
          <cell r="I177" t="str">
            <v/>
          </cell>
        </row>
        <row r="178">
          <cell r="I178" t="str">
            <v/>
          </cell>
        </row>
        <row r="179">
          <cell r="I179" t="str">
            <v/>
          </cell>
        </row>
        <row r="180">
          <cell r="I180" t="str">
            <v/>
          </cell>
        </row>
        <row r="181">
          <cell r="I181" t="str">
            <v/>
          </cell>
        </row>
        <row r="182">
          <cell r="I182" t="str">
            <v/>
          </cell>
        </row>
        <row r="183">
          <cell r="I183" t="str">
            <v/>
          </cell>
        </row>
        <row r="184">
          <cell r="I184" t="str">
            <v/>
          </cell>
        </row>
        <row r="185">
          <cell r="I185" t="str">
            <v/>
          </cell>
        </row>
        <row r="186">
          <cell r="I186" t="str">
            <v/>
          </cell>
        </row>
        <row r="187">
          <cell r="I187" t="str">
            <v/>
          </cell>
        </row>
        <row r="188">
          <cell r="I188" t="str">
            <v/>
          </cell>
        </row>
        <row r="189">
          <cell r="I189" t="str">
            <v/>
          </cell>
        </row>
        <row r="190">
          <cell r="I190" t="str">
            <v/>
          </cell>
        </row>
        <row r="191">
          <cell r="I191" t="str">
            <v/>
          </cell>
        </row>
        <row r="192">
          <cell r="I192" t="str">
            <v/>
          </cell>
        </row>
        <row r="193">
          <cell r="I193" t="str">
            <v/>
          </cell>
        </row>
        <row r="194">
          <cell r="I194" t="str">
            <v/>
          </cell>
        </row>
        <row r="195">
          <cell r="I195" t="str">
            <v/>
          </cell>
        </row>
        <row r="196">
          <cell r="I196" t="str">
            <v/>
          </cell>
        </row>
        <row r="197">
          <cell r="I197" t="str">
            <v/>
          </cell>
        </row>
        <row r="198">
          <cell r="I198" t="str">
            <v/>
          </cell>
        </row>
        <row r="199">
          <cell r="I199" t="str">
            <v/>
          </cell>
        </row>
        <row r="200">
          <cell r="I200" t="str">
            <v/>
          </cell>
        </row>
        <row r="201">
          <cell r="I201" t="str">
            <v/>
          </cell>
        </row>
        <row r="202">
          <cell r="I202" t="str">
            <v/>
          </cell>
        </row>
        <row r="203">
          <cell r="I203" t="str">
            <v/>
          </cell>
        </row>
        <row r="204">
          <cell r="I204" t="str">
            <v/>
          </cell>
        </row>
        <row r="205">
          <cell r="I205" t="str">
            <v/>
          </cell>
        </row>
        <row r="206">
          <cell r="I206" t="str">
            <v/>
          </cell>
        </row>
        <row r="207">
          <cell r="I207" t="str">
            <v/>
          </cell>
        </row>
        <row r="208">
          <cell r="I208" t="str">
            <v/>
          </cell>
        </row>
        <row r="209">
          <cell r="I209" t="str">
            <v/>
          </cell>
        </row>
        <row r="210">
          <cell r="I210" t="str">
            <v/>
          </cell>
        </row>
        <row r="211">
          <cell r="I211" t="str">
            <v/>
          </cell>
        </row>
        <row r="212">
          <cell r="I212" t="str">
            <v/>
          </cell>
        </row>
        <row r="213">
          <cell r="I213" t="str">
            <v/>
          </cell>
        </row>
        <row r="214">
          <cell r="I214" t="str">
            <v/>
          </cell>
        </row>
        <row r="215">
          <cell r="I215" t="str">
            <v/>
          </cell>
        </row>
        <row r="216">
          <cell r="I216" t="str">
            <v/>
          </cell>
        </row>
        <row r="217">
          <cell r="I217" t="str">
            <v/>
          </cell>
        </row>
        <row r="218">
          <cell r="I218" t="str">
            <v/>
          </cell>
        </row>
        <row r="219">
          <cell r="I219" t="str">
            <v/>
          </cell>
        </row>
        <row r="220">
          <cell r="I220" t="str">
            <v/>
          </cell>
        </row>
        <row r="221">
          <cell r="I221" t="str">
            <v/>
          </cell>
        </row>
        <row r="222">
          <cell r="I222" t="str">
            <v/>
          </cell>
        </row>
        <row r="223">
          <cell r="I223" t="str">
            <v/>
          </cell>
        </row>
        <row r="224">
          <cell r="I224" t="str">
            <v/>
          </cell>
        </row>
        <row r="225">
          <cell r="I225" t="str">
            <v/>
          </cell>
        </row>
        <row r="226">
          <cell r="I226" t="str">
            <v/>
          </cell>
        </row>
        <row r="227">
          <cell r="I227" t="str">
            <v/>
          </cell>
        </row>
        <row r="228">
          <cell r="I228" t="str">
            <v/>
          </cell>
        </row>
        <row r="229">
          <cell r="I229" t="str">
            <v/>
          </cell>
        </row>
        <row r="230">
          <cell r="I230" t="str">
            <v/>
          </cell>
        </row>
        <row r="231">
          <cell r="I231" t="str">
            <v/>
          </cell>
        </row>
        <row r="232">
          <cell r="I232" t="str">
            <v/>
          </cell>
        </row>
        <row r="233">
          <cell r="I233" t="str">
            <v/>
          </cell>
        </row>
        <row r="234">
          <cell r="I234" t="str">
            <v/>
          </cell>
        </row>
        <row r="235">
          <cell r="I235" t="str">
            <v/>
          </cell>
        </row>
        <row r="236">
          <cell r="I236" t="str">
            <v/>
          </cell>
        </row>
        <row r="237">
          <cell r="I237" t="str">
            <v/>
          </cell>
        </row>
        <row r="238">
          <cell r="I238" t="str">
            <v/>
          </cell>
        </row>
        <row r="239">
          <cell r="I239" t="str">
            <v/>
          </cell>
        </row>
        <row r="240">
          <cell r="I240" t="str">
            <v/>
          </cell>
        </row>
        <row r="241">
          <cell r="I241" t="str">
            <v/>
          </cell>
        </row>
        <row r="242">
          <cell r="I242" t="str">
            <v/>
          </cell>
        </row>
        <row r="243">
          <cell r="I243" t="str">
            <v/>
          </cell>
        </row>
        <row r="244">
          <cell r="I244" t="str">
            <v/>
          </cell>
        </row>
        <row r="245">
          <cell r="I245" t="str">
            <v/>
          </cell>
        </row>
        <row r="246">
          <cell r="I246" t="str">
            <v/>
          </cell>
        </row>
        <row r="247">
          <cell r="I247" t="str">
            <v/>
          </cell>
        </row>
        <row r="248">
          <cell r="I248" t="str">
            <v/>
          </cell>
        </row>
        <row r="249">
          <cell r="I249" t="str">
            <v/>
          </cell>
        </row>
        <row r="250">
          <cell r="I250" t="str">
            <v/>
          </cell>
        </row>
        <row r="251">
          <cell r="I251" t="str">
            <v/>
          </cell>
        </row>
        <row r="252">
          <cell r="I252" t="str">
            <v/>
          </cell>
        </row>
        <row r="253">
          <cell r="I253" t="str">
            <v/>
          </cell>
        </row>
        <row r="254">
          <cell r="I254" t="str">
            <v/>
          </cell>
        </row>
        <row r="255">
          <cell r="I255" t="str">
            <v/>
          </cell>
        </row>
        <row r="256">
          <cell r="I256" t="str">
            <v/>
          </cell>
        </row>
        <row r="257">
          <cell r="I257" t="str">
            <v/>
          </cell>
        </row>
        <row r="258">
          <cell r="I258" t="str">
            <v/>
          </cell>
        </row>
        <row r="259">
          <cell r="I259" t="str">
            <v/>
          </cell>
        </row>
        <row r="260">
          <cell r="I260" t="str">
            <v/>
          </cell>
        </row>
        <row r="261">
          <cell r="I261" t="str">
            <v/>
          </cell>
        </row>
        <row r="262">
          <cell r="I262" t="str">
            <v/>
          </cell>
        </row>
        <row r="263">
          <cell r="I263" t="str">
            <v/>
          </cell>
        </row>
        <row r="264">
          <cell r="I264" t="str">
            <v/>
          </cell>
        </row>
        <row r="265">
          <cell r="I265" t="str">
            <v/>
          </cell>
        </row>
        <row r="266">
          <cell r="I266" t="str">
            <v/>
          </cell>
        </row>
        <row r="267">
          <cell r="I267" t="str">
            <v/>
          </cell>
        </row>
        <row r="268">
          <cell r="I268" t="str">
            <v/>
          </cell>
        </row>
        <row r="269">
          <cell r="I269" t="str">
            <v/>
          </cell>
        </row>
        <row r="270">
          <cell r="I270" t="str">
            <v/>
          </cell>
        </row>
        <row r="271">
          <cell r="I271" t="str">
            <v/>
          </cell>
        </row>
        <row r="272">
          <cell r="I272" t="str">
            <v/>
          </cell>
        </row>
        <row r="273">
          <cell r="I273" t="str">
            <v/>
          </cell>
        </row>
        <row r="274">
          <cell r="I274" t="str">
            <v/>
          </cell>
        </row>
        <row r="275">
          <cell r="I275" t="str">
            <v/>
          </cell>
        </row>
        <row r="276">
          <cell r="I276" t="str">
            <v/>
          </cell>
        </row>
        <row r="277">
          <cell r="I277" t="str">
            <v/>
          </cell>
        </row>
        <row r="278">
          <cell r="I278" t="str">
            <v/>
          </cell>
        </row>
        <row r="279">
          <cell r="I279" t="str">
            <v/>
          </cell>
        </row>
        <row r="280">
          <cell r="I280" t="str">
            <v/>
          </cell>
        </row>
        <row r="281">
          <cell r="I281" t="str">
            <v/>
          </cell>
        </row>
        <row r="282">
          <cell r="I282" t="str">
            <v/>
          </cell>
        </row>
        <row r="283">
          <cell r="I283" t="str">
            <v/>
          </cell>
        </row>
        <row r="284">
          <cell r="I284" t="str">
            <v/>
          </cell>
        </row>
        <row r="285">
          <cell r="I285" t="str">
            <v/>
          </cell>
        </row>
        <row r="286">
          <cell r="I286" t="str">
            <v/>
          </cell>
        </row>
        <row r="287">
          <cell r="I287" t="str">
            <v/>
          </cell>
        </row>
        <row r="288">
          <cell r="I288" t="str">
            <v/>
          </cell>
        </row>
        <row r="289">
          <cell r="I289" t="str">
            <v/>
          </cell>
        </row>
        <row r="290">
          <cell r="I290" t="str">
            <v/>
          </cell>
        </row>
        <row r="291">
          <cell r="I291" t="str">
            <v/>
          </cell>
        </row>
        <row r="292">
          <cell r="I292" t="str">
            <v/>
          </cell>
        </row>
        <row r="293">
          <cell r="I293" t="str">
            <v/>
          </cell>
        </row>
        <row r="294">
          <cell r="I294" t="str">
            <v/>
          </cell>
        </row>
        <row r="295">
          <cell r="I295" t="str">
            <v/>
          </cell>
        </row>
        <row r="296">
          <cell r="I296" t="str">
            <v/>
          </cell>
        </row>
        <row r="297">
          <cell r="I297" t="str">
            <v/>
          </cell>
        </row>
        <row r="298">
          <cell r="I298" t="str">
            <v/>
          </cell>
        </row>
        <row r="299">
          <cell r="I299" t="str">
            <v/>
          </cell>
        </row>
        <row r="300">
          <cell r="I300" t="str">
            <v/>
          </cell>
        </row>
        <row r="301">
          <cell r="I301" t="str">
            <v/>
          </cell>
        </row>
        <row r="302">
          <cell r="I302" t="str">
            <v/>
          </cell>
        </row>
        <row r="303">
          <cell r="I303" t="str">
            <v/>
          </cell>
        </row>
        <row r="304">
          <cell r="I304" t="str">
            <v/>
          </cell>
        </row>
        <row r="305">
          <cell r="I305" t="str">
            <v/>
          </cell>
        </row>
        <row r="306">
          <cell r="I306" t="str">
            <v/>
          </cell>
        </row>
        <row r="307">
          <cell r="I307" t="str">
            <v/>
          </cell>
        </row>
        <row r="308">
          <cell r="I308" t="str">
            <v/>
          </cell>
        </row>
        <row r="309">
          <cell r="I309" t="str">
            <v/>
          </cell>
        </row>
        <row r="310">
          <cell r="I310" t="str">
            <v/>
          </cell>
        </row>
        <row r="311">
          <cell r="I311" t="str">
            <v/>
          </cell>
        </row>
        <row r="312">
          <cell r="I312" t="str">
            <v/>
          </cell>
        </row>
        <row r="313">
          <cell r="I313" t="str">
            <v/>
          </cell>
        </row>
        <row r="314">
          <cell r="I314" t="str">
            <v/>
          </cell>
        </row>
        <row r="315">
          <cell r="I315" t="str">
            <v/>
          </cell>
        </row>
        <row r="316">
          <cell r="I316" t="str">
            <v/>
          </cell>
        </row>
        <row r="317">
          <cell r="I317" t="str">
            <v/>
          </cell>
        </row>
        <row r="318">
          <cell r="I318" t="str">
            <v/>
          </cell>
        </row>
        <row r="319">
          <cell r="I319" t="str">
            <v/>
          </cell>
        </row>
        <row r="320">
          <cell r="I320" t="str">
            <v/>
          </cell>
        </row>
        <row r="321">
          <cell r="I321" t="str">
            <v/>
          </cell>
        </row>
        <row r="322">
          <cell r="I322" t="str">
            <v/>
          </cell>
        </row>
        <row r="323">
          <cell r="I323" t="str">
            <v/>
          </cell>
        </row>
        <row r="324">
          <cell r="I324" t="str">
            <v/>
          </cell>
        </row>
        <row r="325">
          <cell r="I325" t="str">
            <v/>
          </cell>
        </row>
        <row r="326">
          <cell r="I326" t="str">
            <v/>
          </cell>
        </row>
        <row r="327">
          <cell r="I327" t="str">
            <v/>
          </cell>
        </row>
        <row r="328">
          <cell r="I328" t="str">
            <v/>
          </cell>
        </row>
        <row r="329">
          <cell r="I329" t="str">
            <v/>
          </cell>
        </row>
        <row r="330">
          <cell r="I330" t="str">
            <v/>
          </cell>
        </row>
        <row r="331">
          <cell r="I331" t="str">
            <v/>
          </cell>
        </row>
        <row r="332">
          <cell r="I332" t="str">
            <v/>
          </cell>
        </row>
        <row r="333">
          <cell r="I333" t="str">
            <v/>
          </cell>
        </row>
        <row r="334">
          <cell r="I334" t="str">
            <v/>
          </cell>
        </row>
        <row r="335">
          <cell r="I335" t="str">
            <v/>
          </cell>
        </row>
        <row r="336">
          <cell r="I336" t="str">
            <v/>
          </cell>
        </row>
        <row r="337">
          <cell r="I337" t="str">
            <v/>
          </cell>
        </row>
        <row r="338">
          <cell r="I338" t="str">
            <v/>
          </cell>
        </row>
        <row r="339">
          <cell r="I339" t="str">
            <v/>
          </cell>
        </row>
        <row r="340">
          <cell r="I340" t="str">
            <v/>
          </cell>
        </row>
        <row r="341">
          <cell r="I341" t="str">
            <v/>
          </cell>
        </row>
        <row r="342">
          <cell r="I342" t="str">
            <v/>
          </cell>
        </row>
        <row r="343">
          <cell r="I343" t="str">
            <v/>
          </cell>
        </row>
        <row r="344">
          <cell r="I344" t="str">
            <v/>
          </cell>
        </row>
        <row r="345">
          <cell r="I345" t="str">
            <v/>
          </cell>
        </row>
        <row r="346">
          <cell r="I346" t="str">
            <v/>
          </cell>
        </row>
        <row r="347">
          <cell r="I347" t="str">
            <v/>
          </cell>
        </row>
        <row r="348">
          <cell r="I348" t="str">
            <v/>
          </cell>
        </row>
        <row r="349">
          <cell r="I349" t="str">
            <v/>
          </cell>
        </row>
        <row r="350">
          <cell r="I350" t="str">
            <v/>
          </cell>
        </row>
        <row r="351">
          <cell r="I351" t="str">
            <v/>
          </cell>
        </row>
        <row r="352">
          <cell r="I352" t="str">
            <v/>
          </cell>
        </row>
        <row r="353">
          <cell r="I353" t="str">
            <v/>
          </cell>
        </row>
        <row r="354">
          <cell r="I354" t="str">
            <v/>
          </cell>
        </row>
        <row r="355">
          <cell r="I355" t="str">
            <v/>
          </cell>
        </row>
        <row r="356">
          <cell r="I356" t="str">
            <v/>
          </cell>
        </row>
        <row r="357">
          <cell r="I357" t="str">
            <v/>
          </cell>
        </row>
        <row r="358">
          <cell r="I358" t="str">
            <v/>
          </cell>
        </row>
        <row r="359">
          <cell r="I359" t="str">
            <v/>
          </cell>
        </row>
        <row r="360">
          <cell r="I360" t="str">
            <v/>
          </cell>
        </row>
        <row r="361">
          <cell r="I361" t="str">
            <v/>
          </cell>
        </row>
        <row r="362">
          <cell r="I362" t="str">
            <v/>
          </cell>
        </row>
        <row r="363">
          <cell r="I363" t="str">
            <v/>
          </cell>
        </row>
        <row r="364">
          <cell r="I364" t="str">
            <v/>
          </cell>
        </row>
        <row r="365">
          <cell r="I365" t="str">
            <v/>
          </cell>
        </row>
        <row r="366">
          <cell r="I366" t="str">
            <v/>
          </cell>
        </row>
        <row r="367">
          <cell r="I367" t="str">
            <v/>
          </cell>
        </row>
        <row r="368">
          <cell r="I368" t="str">
            <v/>
          </cell>
        </row>
        <row r="369">
          <cell r="I369" t="str">
            <v/>
          </cell>
        </row>
        <row r="370">
          <cell r="I370" t="str">
            <v/>
          </cell>
        </row>
        <row r="371">
          <cell r="I371" t="str">
            <v/>
          </cell>
        </row>
        <row r="372">
          <cell r="I372" t="str">
            <v/>
          </cell>
        </row>
        <row r="373">
          <cell r="I373" t="str">
            <v/>
          </cell>
        </row>
        <row r="374">
          <cell r="I374" t="str">
            <v/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/>
          </cell>
        </row>
        <row r="378">
          <cell r="I378" t="str">
            <v/>
          </cell>
        </row>
        <row r="379">
          <cell r="I379" t="str">
            <v/>
          </cell>
        </row>
        <row r="380">
          <cell r="I380" t="str">
            <v/>
          </cell>
        </row>
        <row r="381">
          <cell r="I381" t="str">
            <v/>
          </cell>
        </row>
        <row r="382">
          <cell r="I382" t="str">
            <v/>
          </cell>
        </row>
        <row r="383">
          <cell r="I383" t="str">
            <v/>
          </cell>
        </row>
        <row r="384">
          <cell r="I384" t="str">
            <v/>
          </cell>
        </row>
        <row r="385">
          <cell r="I385" t="str">
            <v/>
          </cell>
        </row>
        <row r="386">
          <cell r="I386" t="str">
            <v/>
          </cell>
        </row>
        <row r="387">
          <cell r="I387" t="str">
            <v/>
          </cell>
        </row>
        <row r="388">
          <cell r="I388" t="str">
            <v/>
          </cell>
        </row>
        <row r="389">
          <cell r="I389" t="str">
            <v/>
          </cell>
        </row>
        <row r="390">
          <cell r="I390" t="str">
            <v/>
          </cell>
        </row>
        <row r="391">
          <cell r="I391" t="str">
            <v/>
          </cell>
        </row>
        <row r="392">
          <cell r="I392" t="str">
            <v/>
          </cell>
        </row>
        <row r="393">
          <cell r="I393" t="str">
            <v/>
          </cell>
        </row>
        <row r="394">
          <cell r="I394" t="str">
            <v/>
          </cell>
        </row>
        <row r="395">
          <cell r="I395" t="str">
            <v/>
          </cell>
        </row>
        <row r="396">
          <cell r="I396" t="str">
            <v/>
          </cell>
        </row>
        <row r="397">
          <cell r="I397" t="str">
            <v/>
          </cell>
        </row>
        <row r="398">
          <cell r="I398" t="str">
            <v/>
          </cell>
        </row>
        <row r="399">
          <cell r="I399" t="str">
            <v/>
          </cell>
        </row>
        <row r="400">
          <cell r="I400" t="str">
            <v/>
          </cell>
        </row>
        <row r="401">
          <cell r="I401" t="str">
            <v/>
          </cell>
        </row>
        <row r="402">
          <cell r="I402" t="str">
            <v/>
          </cell>
        </row>
        <row r="403">
          <cell r="I403" t="str">
            <v/>
          </cell>
        </row>
        <row r="404">
          <cell r="I404" t="str">
            <v/>
          </cell>
        </row>
        <row r="405">
          <cell r="I405" t="str">
            <v/>
          </cell>
        </row>
        <row r="406">
          <cell r="I406" t="str">
            <v/>
          </cell>
        </row>
        <row r="407">
          <cell r="I407" t="str">
            <v/>
          </cell>
        </row>
        <row r="408">
          <cell r="I408" t="str">
            <v/>
          </cell>
        </row>
        <row r="409">
          <cell r="I409" t="str">
            <v/>
          </cell>
        </row>
        <row r="410">
          <cell r="I410" t="str">
            <v/>
          </cell>
        </row>
        <row r="411">
          <cell r="I411" t="str">
            <v/>
          </cell>
        </row>
        <row r="412">
          <cell r="I412" t="str">
            <v/>
          </cell>
        </row>
        <row r="413">
          <cell r="I413" t="str">
            <v/>
          </cell>
        </row>
        <row r="414">
          <cell r="I414" t="str">
            <v/>
          </cell>
        </row>
        <row r="415">
          <cell r="I415" t="str">
            <v/>
          </cell>
        </row>
        <row r="416">
          <cell r="I416" t="str">
            <v/>
          </cell>
        </row>
        <row r="417">
          <cell r="I417" t="str">
            <v/>
          </cell>
        </row>
        <row r="418">
          <cell r="I418" t="str">
            <v/>
          </cell>
        </row>
        <row r="419">
          <cell r="I419" t="str">
            <v/>
          </cell>
        </row>
        <row r="420">
          <cell r="I420" t="str">
            <v/>
          </cell>
        </row>
        <row r="421">
          <cell r="I421" t="str">
            <v/>
          </cell>
        </row>
        <row r="422">
          <cell r="I422" t="str">
            <v/>
          </cell>
        </row>
        <row r="423">
          <cell r="I423" t="str">
            <v/>
          </cell>
        </row>
        <row r="424">
          <cell r="I424" t="str">
            <v/>
          </cell>
        </row>
        <row r="425">
          <cell r="I425" t="str">
            <v/>
          </cell>
        </row>
        <row r="426">
          <cell r="I426" t="str">
            <v/>
          </cell>
        </row>
        <row r="427">
          <cell r="I427" t="str">
            <v/>
          </cell>
        </row>
        <row r="428">
          <cell r="I428" t="str">
            <v/>
          </cell>
        </row>
        <row r="429">
          <cell r="I429" t="str">
            <v/>
          </cell>
        </row>
        <row r="430">
          <cell r="I430" t="str">
            <v/>
          </cell>
        </row>
        <row r="431">
          <cell r="I431" t="str">
            <v/>
          </cell>
        </row>
        <row r="432">
          <cell r="I432" t="str">
            <v/>
          </cell>
        </row>
        <row r="433">
          <cell r="I433" t="str">
            <v/>
          </cell>
        </row>
        <row r="434">
          <cell r="I434" t="str">
            <v/>
          </cell>
        </row>
        <row r="435">
          <cell r="I435" t="str">
            <v/>
          </cell>
        </row>
        <row r="436">
          <cell r="I436" t="str">
            <v/>
          </cell>
        </row>
        <row r="437">
          <cell r="I437" t="str">
            <v/>
          </cell>
        </row>
        <row r="438">
          <cell r="I438" t="str">
            <v/>
          </cell>
        </row>
        <row r="439">
          <cell r="I439" t="str">
            <v/>
          </cell>
        </row>
        <row r="440">
          <cell r="I440" t="str">
            <v/>
          </cell>
        </row>
        <row r="441">
          <cell r="I441" t="str">
            <v/>
          </cell>
        </row>
        <row r="442">
          <cell r="I442" t="str">
            <v/>
          </cell>
        </row>
        <row r="443">
          <cell r="I443" t="str">
            <v/>
          </cell>
        </row>
        <row r="444">
          <cell r="I444" t="str">
            <v/>
          </cell>
        </row>
        <row r="445">
          <cell r="I445" t="str">
            <v/>
          </cell>
        </row>
        <row r="446">
          <cell r="I446" t="str">
            <v/>
          </cell>
        </row>
        <row r="447">
          <cell r="I447" t="str">
            <v/>
          </cell>
        </row>
        <row r="448">
          <cell r="I448" t="str">
            <v/>
          </cell>
        </row>
        <row r="449">
          <cell r="I449" t="str">
            <v/>
          </cell>
        </row>
        <row r="450">
          <cell r="I450" t="str">
            <v/>
          </cell>
        </row>
        <row r="451">
          <cell r="I451" t="str">
            <v/>
          </cell>
        </row>
        <row r="452">
          <cell r="I452" t="str">
            <v/>
          </cell>
        </row>
        <row r="453">
          <cell r="I453" t="str">
            <v/>
          </cell>
        </row>
        <row r="454">
          <cell r="I454" t="str">
            <v/>
          </cell>
        </row>
        <row r="455">
          <cell r="I455" t="str">
            <v/>
          </cell>
        </row>
        <row r="456">
          <cell r="I456" t="str">
            <v/>
          </cell>
        </row>
        <row r="457">
          <cell r="I457" t="str">
            <v/>
          </cell>
        </row>
        <row r="458">
          <cell r="I458" t="str">
            <v/>
          </cell>
        </row>
        <row r="459">
          <cell r="I459" t="str">
            <v/>
          </cell>
        </row>
        <row r="460">
          <cell r="I460" t="str">
            <v/>
          </cell>
        </row>
        <row r="461">
          <cell r="I461" t="str">
            <v/>
          </cell>
        </row>
        <row r="462">
          <cell r="I462" t="str">
            <v/>
          </cell>
        </row>
        <row r="463">
          <cell r="I463" t="str">
            <v/>
          </cell>
        </row>
        <row r="464">
          <cell r="I464" t="str">
            <v/>
          </cell>
        </row>
        <row r="465">
          <cell r="I465" t="str">
            <v/>
          </cell>
        </row>
        <row r="466">
          <cell r="I466" t="str">
            <v/>
          </cell>
        </row>
        <row r="467">
          <cell r="I467" t="str">
            <v/>
          </cell>
        </row>
        <row r="468">
          <cell r="I468" t="str">
            <v/>
          </cell>
        </row>
        <row r="469">
          <cell r="I469" t="str">
            <v/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/>
          </cell>
        </row>
        <row r="473">
          <cell r="I473" t="str">
            <v/>
          </cell>
        </row>
        <row r="474">
          <cell r="I474" t="str">
            <v/>
          </cell>
        </row>
        <row r="475">
          <cell r="I475" t="str">
            <v/>
          </cell>
        </row>
        <row r="476">
          <cell r="I476" t="str">
            <v/>
          </cell>
        </row>
        <row r="477">
          <cell r="I477" t="str">
            <v/>
          </cell>
        </row>
        <row r="478">
          <cell r="I478" t="str">
            <v/>
          </cell>
        </row>
        <row r="479">
          <cell r="I479" t="str">
            <v/>
          </cell>
        </row>
        <row r="480">
          <cell r="I480" t="str">
            <v/>
          </cell>
        </row>
        <row r="481">
          <cell r="I481" t="str">
            <v/>
          </cell>
        </row>
        <row r="482">
          <cell r="I482" t="str">
            <v/>
          </cell>
        </row>
        <row r="483">
          <cell r="I483" t="str">
            <v/>
          </cell>
        </row>
        <row r="484">
          <cell r="I484" t="str">
            <v/>
          </cell>
        </row>
        <row r="485">
          <cell r="I485" t="str">
            <v/>
          </cell>
        </row>
        <row r="486">
          <cell r="I486" t="str">
            <v/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/>
          </cell>
        </row>
        <row r="490">
          <cell r="I490" t="str">
            <v/>
          </cell>
        </row>
        <row r="491">
          <cell r="I491" t="str">
            <v/>
          </cell>
        </row>
        <row r="492">
          <cell r="I492" t="str">
            <v/>
          </cell>
        </row>
        <row r="493">
          <cell r="I493" t="str">
            <v/>
          </cell>
        </row>
        <row r="494">
          <cell r="I494" t="str">
            <v/>
          </cell>
        </row>
        <row r="495">
          <cell r="I495" t="str">
            <v/>
          </cell>
        </row>
        <row r="496">
          <cell r="I496" t="str">
            <v/>
          </cell>
        </row>
        <row r="497">
          <cell r="I497" t="str">
            <v/>
          </cell>
        </row>
        <row r="498">
          <cell r="I498" t="str">
            <v/>
          </cell>
        </row>
        <row r="499">
          <cell r="I499" t="str">
            <v/>
          </cell>
        </row>
        <row r="500">
          <cell r="I500" t="str">
            <v/>
          </cell>
        </row>
        <row r="501">
          <cell r="I501" t="str">
            <v/>
          </cell>
        </row>
        <row r="502">
          <cell r="I502" t="str">
            <v/>
          </cell>
        </row>
        <row r="503">
          <cell r="I503" t="str">
            <v/>
          </cell>
        </row>
        <row r="504">
          <cell r="I504" t="str">
            <v/>
          </cell>
        </row>
        <row r="505">
          <cell r="I505" t="str">
            <v/>
          </cell>
        </row>
        <row r="506">
          <cell r="I506" t="str">
            <v/>
          </cell>
        </row>
        <row r="507">
          <cell r="I507" t="str">
            <v/>
          </cell>
        </row>
        <row r="508">
          <cell r="I508" t="str">
            <v/>
          </cell>
        </row>
        <row r="509">
          <cell r="I509" t="str">
            <v/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/>
          </cell>
        </row>
        <row r="513">
          <cell r="I513" t="str">
            <v/>
          </cell>
        </row>
        <row r="514">
          <cell r="I514" t="str">
            <v/>
          </cell>
        </row>
        <row r="515">
          <cell r="I515" t="str">
            <v/>
          </cell>
        </row>
        <row r="516">
          <cell r="I516" t="str">
            <v/>
          </cell>
        </row>
        <row r="517">
          <cell r="I517" t="str">
            <v/>
          </cell>
        </row>
        <row r="518">
          <cell r="I518" t="str">
            <v/>
          </cell>
        </row>
        <row r="519">
          <cell r="I519" t="str">
            <v/>
          </cell>
        </row>
        <row r="520">
          <cell r="I520" t="str">
            <v/>
          </cell>
        </row>
        <row r="521">
          <cell r="I521" t="str">
            <v/>
          </cell>
        </row>
        <row r="522">
          <cell r="I522" t="str">
            <v/>
          </cell>
        </row>
        <row r="523">
          <cell r="I523" t="str">
            <v/>
          </cell>
        </row>
        <row r="524">
          <cell r="I524" t="str">
            <v/>
          </cell>
        </row>
        <row r="525">
          <cell r="I525" t="str">
            <v/>
          </cell>
        </row>
        <row r="526">
          <cell r="I526" t="str">
            <v/>
          </cell>
        </row>
        <row r="527">
          <cell r="I527" t="str">
            <v/>
          </cell>
        </row>
        <row r="528">
          <cell r="I528" t="str">
            <v/>
          </cell>
        </row>
        <row r="529">
          <cell r="I529" t="str">
            <v/>
          </cell>
        </row>
        <row r="530">
          <cell r="I530" t="str">
            <v/>
          </cell>
        </row>
        <row r="531">
          <cell r="I531" t="str">
            <v/>
          </cell>
        </row>
        <row r="532">
          <cell r="I532" t="str">
            <v/>
          </cell>
        </row>
        <row r="533">
          <cell r="I533" t="str">
            <v/>
          </cell>
        </row>
        <row r="534">
          <cell r="I534" t="str">
            <v/>
          </cell>
        </row>
        <row r="535">
          <cell r="I535" t="str">
            <v/>
          </cell>
        </row>
        <row r="536">
          <cell r="I536" t="str">
            <v/>
          </cell>
        </row>
        <row r="537">
          <cell r="I537" t="str">
            <v/>
          </cell>
        </row>
        <row r="538">
          <cell r="I538" t="str">
            <v/>
          </cell>
        </row>
        <row r="539">
          <cell r="I539" t="str">
            <v/>
          </cell>
        </row>
        <row r="540">
          <cell r="I540" t="str">
            <v/>
          </cell>
        </row>
        <row r="541">
          <cell r="I541" t="str">
            <v/>
          </cell>
        </row>
        <row r="542">
          <cell r="I542" t="str">
            <v/>
          </cell>
        </row>
        <row r="543">
          <cell r="I543" t="str">
            <v/>
          </cell>
        </row>
        <row r="544">
          <cell r="I544" t="str">
            <v/>
          </cell>
        </row>
        <row r="545">
          <cell r="I545" t="str">
            <v/>
          </cell>
        </row>
        <row r="546">
          <cell r="I546" t="str">
            <v/>
          </cell>
        </row>
        <row r="547">
          <cell r="I547" t="str">
            <v/>
          </cell>
        </row>
        <row r="548">
          <cell r="I548" t="str">
            <v/>
          </cell>
        </row>
        <row r="549">
          <cell r="I549" t="str">
            <v/>
          </cell>
        </row>
        <row r="550">
          <cell r="I550" t="str">
            <v/>
          </cell>
        </row>
        <row r="551">
          <cell r="I551" t="str">
            <v/>
          </cell>
        </row>
        <row r="552">
          <cell r="I552" t="str">
            <v/>
          </cell>
        </row>
        <row r="553">
          <cell r="I553" t="str">
            <v/>
          </cell>
        </row>
        <row r="554">
          <cell r="I554" t="str">
            <v/>
          </cell>
        </row>
        <row r="555">
          <cell r="I555" t="str">
            <v/>
          </cell>
        </row>
        <row r="556">
          <cell r="I556" t="str">
            <v/>
          </cell>
        </row>
        <row r="557">
          <cell r="I557" t="str">
            <v/>
          </cell>
        </row>
        <row r="558">
          <cell r="I558" t="str">
            <v/>
          </cell>
        </row>
        <row r="559">
          <cell r="I559" t="str">
            <v/>
          </cell>
        </row>
        <row r="560">
          <cell r="I560" t="str">
            <v/>
          </cell>
        </row>
        <row r="561">
          <cell r="I561" t="str">
            <v/>
          </cell>
        </row>
        <row r="562">
          <cell r="I562" t="str">
            <v/>
          </cell>
        </row>
        <row r="563">
          <cell r="I563" t="str">
            <v/>
          </cell>
        </row>
        <row r="564">
          <cell r="I564" t="str">
            <v/>
          </cell>
        </row>
        <row r="565">
          <cell r="I565" t="str">
            <v/>
          </cell>
        </row>
        <row r="566">
          <cell r="I566" t="str">
            <v/>
          </cell>
        </row>
        <row r="567">
          <cell r="I567" t="str">
            <v/>
          </cell>
        </row>
        <row r="568">
          <cell r="I568" t="str">
            <v/>
          </cell>
        </row>
        <row r="569">
          <cell r="I569" t="str">
            <v/>
          </cell>
        </row>
        <row r="570">
          <cell r="I570" t="str">
            <v/>
          </cell>
        </row>
        <row r="571">
          <cell r="I571" t="str">
            <v/>
          </cell>
        </row>
        <row r="572">
          <cell r="I572" t="str">
            <v/>
          </cell>
        </row>
        <row r="573">
          <cell r="I573" t="str">
            <v/>
          </cell>
        </row>
        <row r="574">
          <cell r="I574" t="str">
            <v/>
          </cell>
        </row>
        <row r="575">
          <cell r="I575" t="str">
            <v/>
          </cell>
        </row>
        <row r="576">
          <cell r="I576" t="str">
            <v/>
          </cell>
        </row>
        <row r="577">
          <cell r="I577" t="str">
            <v/>
          </cell>
        </row>
        <row r="578">
          <cell r="I578" t="str">
            <v/>
          </cell>
        </row>
        <row r="579">
          <cell r="I579" t="str">
            <v/>
          </cell>
        </row>
        <row r="580">
          <cell r="I580" t="str">
            <v/>
          </cell>
        </row>
        <row r="581">
          <cell r="I581" t="str">
            <v/>
          </cell>
        </row>
        <row r="582">
          <cell r="I582" t="str">
            <v/>
          </cell>
        </row>
        <row r="583">
          <cell r="I583" t="str">
            <v/>
          </cell>
        </row>
        <row r="584">
          <cell r="I584" t="str">
            <v/>
          </cell>
        </row>
        <row r="585">
          <cell r="I585" t="str">
            <v/>
          </cell>
        </row>
        <row r="586">
          <cell r="I586" t="str">
            <v/>
          </cell>
        </row>
        <row r="587">
          <cell r="I587" t="str">
            <v/>
          </cell>
        </row>
        <row r="588">
          <cell r="I588" t="str">
            <v/>
          </cell>
        </row>
        <row r="589">
          <cell r="I589" t="str">
            <v/>
          </cell>
        </row>
        <row r="590">
          <cell r="I590" t="str">
            <v/>
          </cell>
        </row>
        <row r="591">
          <cell r="I591" t="str">
            <v/>
          </cell>
        </row>
        <row r="592">
          <cell r="I592" t="str">
            <v/>
          </cell>
        </row>
        <row r="593">
          <cell r="I593" t="str">
            <v/>
          </cell>
        </row>
        <row r="594">
          <cell r="I594" t="str">
            <v/>
          </cell>
        </row>
        <row r="595">
          <cell r="I595" t="str">
            <v/>
          </cell>
        </row>
        <row r="596">
          <cell r="I596" t="str">
            <v/>
          </cell>
        </row>
        <row r="597">
          <cell r="I597" t="str">
            <v/>
          </cell>
        </row>
        <row r="598">
          <cell r="I598" t="str">
            <v/>
          </cell>
        </row>
        <row r="599">
          <cell r="I599" t="str">
            <v/>
          </cell>
        </row>
        <row r="600">
          <cell r="I600" t="str">
            <v/>
          </cell>
        </row>
        <row r="601">
          <cell r="I601" t="str">
            <v/>
          </cell>
        </row>
        <row r="602">
          <cell r="I602" t="str">
            <v/>
          </cell>
        </row>
        <row r="603">
          <cell r="I603" t="str">
            <v/>
          </cell>
        </row>
        <row r="604">
          <cell r="I604" t="str">
            <v/>
          </cell>
        </row>
        <row r="605">
          <cell r="I605" t="str">
            <v/>
          </cell>
        </row>
        <row r="606">
          <cell r="I606" t="str">
            <v/>
          </cell>
        </row>
        <row r="607">
          <cell r="I607" t="str">
            <v/>
          </cell>
        </row>
        <row r="608">
          <cell r="I608" t="str">
            <v/>
          </cell>
        </row>
        <row r="609">
          <cell r="I609" t="str">
            <v/>
          </cell>
        </row>
        <row r="610">
          <cell r="I610" t="str">
            <v/>
          </cell>
        </row>
        <row r="611">
          <cell r="I611" t="str">
            <v/>
          </cell>
        </row>
        <row r="612">
          <cell r="I612" t="str">
            <v/>
          </cell>
        </row>
        <row r="613">
          <cell r="I613" t="str">
            <v/>
          </cell>
        </row>
        <row r="614">
          <cell r="I614" t="str">
            <v/>
          </cell>
        </row>
        <row r="615">
          <cell r="I615" t="str">
            <v/>
          </cell>
        </row>
        <row r="616">
          <cell r="I616" t="str">
            <v/>
          </cell>
        </row>
        <row r="617">
          <cell r="I617" t="str">
            <v/>
          </cell>
        </row>
        <row r="618">
          <cell r="I618" t="str">
            <v/>
          </cell>
        </row>
        <row r="619">
          <cell r="I619" t="str">
            <v/>
          </cell>
        </row>
        <row r="620">
          <cell r="I620" t="str">
            <v/>
          </cell>
        </row>
        <row r="621">
          <cell r="I621" t="str">
            <v/>
          </cell>
        </row>
        <row r="622">
          <cell r="I622" t="str">
            <v/>
          </cell>
        </row>
        <row r="623">
          <cell r="I623" t="str">
            <v/>
          </cell>
        </row>
        <row r="624">
          <cell r="I624" t="str">
            <v/>
          </cell>
        </row>
        <row r="625">
          <cell r="I625" t="str">
            <v/>
          </cell>
        </row>
        <row r="626">
          <cell r="I626" t="str">
            <v/>
          </cell>
        </row>
        <row r="627">
          <cell r="I627" t="str">
            <v/>
          </cell>
        </row>
        <row r="628">
          <cell r="I628" t="str">
            <v/>
          </cell>
        </row>
        <row r="629">
          <cell r="I629" t="str">
            <v/>
          </cell>
        </row>
        <row r="630">
          <cell r="I630" t="str">
            <v/>
          </cell>
        </row>
        <row r="631">
          <cell r="I631" t="str">
            <v/>
          </cell>
        </row>
        <row r="632">
          <cell r="I632" t="str">
            <v/>
          </cell>
        </row>
        <row r="633">
          <cell r="I633" t="str">
            <v/>
          </cell>
        </row>
        <row r="634">
          <cell r="I634" t="str">
            <v/>
          </cell>
        </row>
        <row r="635">
          <cell r="I635" t="str">
            <v/>
          </cell>
        </row>
        <row r="636">
          <cell r="I636" t="str">
            <v/>
          </cell>
        </row>
        <row r="637">
          <cell r="I637" t="str">
            <v/>
          </cell>
        </row>
        <row r="638">
          <cell r="I638" t="str">
            <v/>
          </cell>
        </row>
        <row r="639">
          <cell r="I639" t="str">
            <v/>
          </cell>
        </row>
        <row r="640">
          <cell r="I640" t="str">
            <v/>
          </cell>
        </row>
        <row r="641">
          <cell r="I641" t="str">
            <v/>
          </cell>
        </row>
        <row r="642">
          <cell r="I642" t="str">
            <v/>
          </cell>
        </row>
        <row r="643">
          <cell r="I643" t="str">
            <v/>
          </cell>
        </row>
        <row r="644">
          <cell r="I644" t="str">
            <v/>
          </cell>
        </row>
        <row r="645">
          <cell r="I645" t="str">
            <v/>
          </cell>
        </row>
        <row r="646">
          <cell r="I646" t="str">
            <v/>
          </cell>
        </row>
        <row r="647">
          <cell r="I647" t="str">
            <v/>
          </cell>
        </row>
        <row r="648">
          <cell r="I648" t="str">
            <v/>
          </cell>
        </row>
        <row r="649">
          <cell r="I649" t="str">
            <v/>
          </cell>
        </row>
        <row r="650">
          <cell r="I650" t="str">
            <v/>
          </cell>
        </row>
        <row r="651">
          <cell r="I651" t="str">
            <v/>
          </cell>
        </row>
        <row r="652">
          <cell r="I652" t="str">
            <v/>
          </cell>
        </row>
        <row r="653">
          <cell r="I653" t="str">
            <v/>
          </cell>
        </row>
        <row r="654">
          <cell r="I654" t="str">
            <v/>
          </cell>
        </row>
        <row r="655">
          <cell r="I655" t="str">
            <v/>
          </cell>
        </row>
        <row r="656">
          <cell r="I656" t="str">
            <v/>
          </cell>
        </row>
        <row r="657">
          <cell r="I657" t="str">
            <v/>
          </cell>
        </row>
        <row r="658">
          <cell r="I658" t="str">
            <v/>
          </cell>
        </row>
        <row r="659">
          <cell r="I659" t="str">
            <v/>
          </cell>
        </row>
        <row r="660">
          <cell r="I660" t="str">
            <v/>
          </cell>
        </row>
        <row r="661">
          <cell r="I661" t="str">
            <v/>
          </cell>
        </row>
        <row r="662">
          <cell r="I662" t="str">
            <v/>
          </cell>
        </row>
        <row r="663">
          <cell r="I663" t="str">
            <v/>
          </cell>
        </row>
        <row r="664">
          <cell r="I664" t="str">
            <v/>
          </cell>
        </row>
        <row r="665">
          <cell r="I665" t="str">
            <v/>
          </cell>
        </row>
        <row r="666">
          <cell r="I666" t="str">
            <v/>
          </cell>
        </row>
        <row r="667">
          <cell r="I667" t="str">
            <v/>
          </cell>
        </row>
        <row r="668">
          <cell r="I668" t="str">
            <v/>
          </cell>
        </row>
        <row r="669">
          <cell r="I669" t="str">
            <v/>
          </cell>
        </row>
        <row r="670">
          <cell r="I670" t="str">
            <v/>
          </cell>
        </row>
        <row r="671">
          <cell r="I671" t="str">
            <v/>
          </cell>
        </row>
        <row r="672">
          <cell r="I672" t="str">
            <v/>
          </cell>
        </row>
        <row r="673">
          <cell r="I673" t="str">
            <v/>
          </cell>
        </row>
        <row r="674">
          <cell r="I674" t="str">
            <v/>
          </cell>
        </row>
        <row r="675">
          <cell r="I675" t="str">
            <v/>
          </cell>
        </row>
        <row r="676">
          <cell r="I676" t="str">
            <v/>
          </cell>
        </row>
        <row r="677">
          <cell r="I677" t="str">
            <v/>
          </cell>
        </row>
        <row r="678">
          <cell r="I678" t="str">
            <v/>
          </cell>
        </row>
        <row r="679">
          <cell r="I679" t="str">
            <v/>
          </cell>
        </row>
        <row r="680">
          <cell r="I680" t="str">
            <v/>
          </cell>
        </row>
        <row r="681">
          <cell r="I681" t="str">
            <v/>
          </cell>
        </row>
        <row r="682">
          <cell r="I682" t="str">
            <v/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 t="str">
            <v/>
          </cell>
        </row>
        <row r="686">
          <cell r="I686" t="str">
            <v/>
          </cell>
        </row>
        <row r="687">
          <cell r="I687" t="str">
            <v/>
          </cell>
        </row>
        <row r="688">
          <cell r="I688" t="str">
            <v/>
          </cell>
        </row>
        <row r="689">
          <cell r="I689" t="str">
            <v/>
          </cell>
        </row>
        <row r="690">
          <cell r="I690" t="str">
            <v/>
          </cell>
        </row>
        <row r="691">
          <cell r="I691" t="str">
            <v/>
          </cell>
        </row>
        <row r="692">
          <cell r="I692" t="str">
            <v/>
          </cell>
        </row>
        <row r="693">
          <cell r="I693" t="str">
            <v/>
          </cell>
        </row>
        <row r="694">
          <cell r="I694" t="str">
            <v/>
          </cell>
        </row>
        <row r="695">
          <cell r="I695" t="str">
            <v/>
          </cell>
        </row>
        <row r="696">
          <cell r="I696" t="str">
            <v/>
          </cell>
        </row>
        <row r="697">
          <cell r="I697" t="str">
            <v/>
          </cell>
        </row>
        <row r="698">
          <cell r="I698" t="str">
            <v/>
          </cell>
        </row>
        <row r="699">
          <cell r="I699" t="str">
            <v/>
          </cell>
        </row>
        <row r="700">
          <cell r="I700" t="str">
            <v/>
          </cell>
        </row>
        <row r="701">
          <cell r="I701" t="str">
            <v/>
          </cell>
        </row>
        <row r="702">
          <cell r="I702" t="str">
            <v/>
          </cell>
        </row>
        <row r="703">
          <cell r="I703" t="str">
            <v/>
          </cell>
        </row>
        <row r="704">
          <cell r="I704" t="str">
            <v/>
          </cell>
        </row>
        <row r="705">
          <cell r="I705" t="str">
            <v/>
          </cell>
        </row>
        <row r="706">
          <cell r="I706" t="str">
            <v/>
          </cell>
        </row>
        <row r="707">
          <cell r="I707" t="str">
            <v/>
          </cell>
        </row>
        <row r="708">
          <cell r="I708" t="str">
            <v/>
          </cell>
        </row>
        <row r="709">
          <cell r="I709" t="str">
            <v/>
          </cell>
        </row>
        <row r="710">
          <cell r="I710" t="str">
            <v/>
          </cell>
        </row>
        <row r="711">
          <cell r="I711" t="str">
            <v/>
          </cell>
        </row>
        <row r="712">
          <cell r="I712" t="str">
            <v/>
          </cell>
        </row>
        <row r="713">
          <cell r="I713" t="str">
            <v/>
          </cell>
        </row>
        <row r="714">
          <cell r="I714" t="str">
            <v/>
          </cell>
        </row>
        <row r="715">
          <cell r="I715" t="str">
            <v/>
          </cell>
        </row>
        <row r="716">
          <cell r="I716" t="str">
            <v/>
          </cell>
        </row>
        <row r="717">
          <cell r="I717" t="str">
            <v/>
          </cell>
        </row>
        <row r="718">
          <cell r="I718" t="str">
            <v/>
          </cell>
        </row>
        <row r="719">
          <cell r="I719" t="str">
            <v/>
          </cell>
        </row>
        <row r="720">
          <cell r="I720" t="str">
            <v/>
          </cell>
        </row>
        <row r="721">
          <cell r="I721" t="str">
            <v/>
          </cell>
        </row>
        <row r="722">
          <cell r="I722" t="str">
            <v/>
          </cell>
        </row>
        <row r="723">
          <cell r="I723" t="str">
            <v/>
          </cell>
        </row>
        <row r="724">
          <cell r="I724" t="str">
            <v/>
          </cell>
        </row>
        <row r="725">
          <cell r="I725" t="str">
            <v/>
          </cell>
        </row>
        <row r="726">
          <cell r="I726" t="str">
            <v/>
          </cell>
        </row>
        <row r="727">
          <cell r="I727" t="str">
            <v/>
          </cell>
        </row>
        <row r="728">
          <cell r="I728" t="str">
            <v/>
          </cell>
        </row>
        <row r="729">
          <cell r="I729" t="str">
            <v/>
          </cell>
        </row>
        <row r="730">
          <cell r="I730" t="str">
            <v/>
          </cell>
        </row>
        <row r="731">
          <cell r="I731" t="str">
            <v/>
          </cell>
        </row>
        <row r="732">
          <cell r="I732" t="str">
            <v/>
          </cell>
        </row>
        <row r="733">
          <cell r="I733" t="str">
            <v/>
          </cell>
        </row>
        <row r="734">
          <cell r="I734" t="str">
            <v/>
          </cell>
        </row>
        <row r="735">
          <cell r="I735" t="str">
            <v/>
          </cell>
        </row>
        <row r="736">
          <cell r="I736" t="str">
            <v/>
          </cell>
        </row>
        <row r="737">
          <cell r="I737" t="str">
            <v/>
          </cell>
        </row>
        <row r="738">
          <cell r="I738" t="str">
            <v/>
          </cell>
        </row>
        <row r="739">
          <cell r="I739" t="str">
            <v/>
          </cell>
        </row>
        <row r="740">
          <cell r="I740" t="str">
            <v/>
          </cell>
        </row>
        <row r="741">
          <cell r="I741" t="str">
            <v/>
          </cell>
        </row>
        <row r="742">
          <cell r="I742" t="str">
            <v/>
          </cell>
        </row>
        <row r="743">
          <cell r="I743" t="str">
            <v/>
          </cell>
        </row>
        <row r="744">
          <cell r="I744" t="str">
            <v/>
          </cell>
        </row>
        <row r="745">
          <cell r="I745" t="str">
            <v/>
          </cell>
        </row>
        <row r="746">
          <cell r="I746" t="str">
            <v/>
          </cell>
        </row>
        <row r="747">
          <cell r="I747" t="str">
            <v/>
          </cell>
        </row>
        <row r="748">
          <cell r="I748" t="str">
            <v/>
          </cell>
        </row>
        <row r="749">
          <cell r="I749" t="str">
            <v/>
          </cell>
        </row>
        <row r="750">
          <cell r="I750" t="str">
            <v/>
          </cell>
        </row>
        <row r="751">
          <cell r="I751" t="str">
            <v/>
          </cell>
        </row>
        <row r="752">
          <cell r="I752" t="str">
            <v/>
          </cell>
        </row>
        <row r="753">
          <cell r="I753" t="str">
            <v/>
          </cell>
        </row>
        <row r="754">
          <cell r="I754" t="str">
            <v/>
          </cell>
        </row>
        <row r="755">
          <cell r="I755" t="str">
            <v/>
          </cell>
        </row>
        <row r="756">
          <cell r="I756" t="str">
            <v/>
          </cell>
        </row>
        <row r="757">
          <cell r="I757" t="str">
            <v/>
          </cell>
        </row>
        <row r="758">
          <cell r="I758" t="str">
            <v/>
          </cell>
        </row>
        <row r="759">
          <cell r="I759" t="str">
            <v/>
          </cell>
        </row>
        <row r="760">
          <cell r="I760" t="str">
            <v/>
          </cell>
        </row>
        <row r="761">
          <cell r="I761" t="str">
            <v/>
          </cell>
        </row>
        <row r="762">
          <cell r="I762" t="str">
            <v/>
          </cell>
        </row>
        <row r="763">
          <cell r="I763" t="str">
            <v/>
          </cell>
        </row>
        <row r="764">
          <cell r="I764" t="str">
            <v/>
          </cell>
        </row>
        <row r="765">
          <cell r="I765" t="str">
            <v/>
          </cell>
        </row>
        <row r="766">
          <cell r="I766" t="str">
            <v/>
          </cell>
        </row>
        <row r="767">
          <cell r="I767" t="str">
            <v/>
          </cell>
        </row>
        <row r="768">
          <cell r="I768" t="str">
            <v/>
          </cell>
        </row>
        <row r="769">
          <cell r="I769" t="str">
            <v/>
          </cell>
        </row>
        <row r="770">
          <cell r="I770" t="str">
            <v/>
          </cell>
        </row>
        <row r="771">
          <cell r="I771" t="str">
            <v/>
          </cell>
        </row>
        <row r="772">
          <cell r="I772" t="str">
            <v/>
          </cell>
        </row>
        <row r="773">
          <cell r="I773" t="str">
            <v/>
          </cell>
        </row>
        <row r="774">
          <cell r="I774" t="str">
            <v/>
          </cell>
        </row>
        <row r="775">
          <cell r="I775" t="str">
            <v/>
          </cell>
        </row>
        <row r="776">
          <cell r="I776" t="str">
            <v/>
          </cell>
        </row>
        <row r="777">
          <cell r="I777" t="str">
            <v/>
          </cell>
        </row>
        <row r="778">
          <cell r="I778" t="str">
            <v/>
          </cell>
        </row>
        <row r="779">
          <cell r="I779" t="str">
            <v/>
          </cell>
        </row>
        <row r="780">
          <cell r="I780" t="str">
            <v/>
          </cell>
        </row>
        <row r="781">
          <cell r="I781" t="str">
            <v/>
          </cell>
        </row>
        <row r="782">
          <cell r="I782" t="str">
            <v/>
          </cell>
        </row>
        <row r="783">
          <cell r="I783" t="str">
            <v/>
          </cell>
        </row>
        <row r="784">
          <cell r="I784" t="str">
            <v/>
          </cell>
        </row>
        <row r="785">
          <cell r="I785" t="str">
            <v/>
          </cell>
        </row>
        <row r="786">
          <cell r="I786" t="str">
            <v/>
          </cell>
        </row>
        <row r="787">
          <cell r="I787" t="str">
            <v/>
          </cell>
        </row>
        <row r="788">
          <cell r="I788" t="str">
            <v/>
          </cell>
        </row>
        <row r="789">
          <cell r="I789" t="str">
            <v/>
          </cell>
        </row>
        <row r="790">
          <cell r="I790" t="str">
            <v/>
          </cell>
        </row>
        <row r="791">
          <cell r="I791" t="str">
            <v/>
          </cell>
        </row>
        <row r="792">
          <cell r="I792" t="str">
            <v/>
          </cell>
        </row>
        <row r="793">
          <cell r="I793" t="str">
            <v/>
          </cell>
        </row>
        <row r="794">
          <cell r="I794" t="str">
            <v/>
          </cell>
        </row>
        <row r="795">
          <cell r="I795" t="str">
            <v/>
          </cell>
        </row>
        <row r="796">
          <cell r="I796" t="str">
            <v/>
          </cell>
        </row>
        <row r="797">
          <cell r="I797" t="str">
            <v/>
          </cell>
        </row>
        <row r="798">
          <cell r="I798" t="str">
            <v/>
          </cell>
        </row>
        <row r="799">
          <cell r="I799" t="str">
            <v/>
          </cell>
        </row>
        <row r="800">
          <cell r="I800" t="str">
            <v/>
          </cell>
        </row>
        <row r="801">
          <cell r="I801" t="str">
            <v/>
          </cell>
        </row>
        <row r="802">
          <cell r="I802" t="str">
            <v/>
          </cell>
        </row>
        <row r="803">
          <cell r="I803" t="str">
            <v/>
          </cell>
        </row>
        <row r="804">
          <cell r="I804" t="str">
            <v/>
          </cell>
        </row>
        <row r="805">
          <cell r="I805" t="str">
            <v/>
          </cell>
        </row>
        <row r="806">
          <cell r="I806" t="str">
            <v/>
          </cell>
        </row>
        <row r="807">
          <cell r="I807" t="str">
            <v/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7">
          <cell r="I817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1">
          <cell r="I821" t="str">
            <v/>
          </cell>
        </row>
        <row r="822">
          <cell r="I822" t="str">
            <v/>
          </cell>
        </row>
        <row r="823">
          <cell r="I823" t="str">
            <v/>
          </cell>
        </row>
        <row r="824">
          <cell r="I824" t="str">
            <v/>
          </cell>
        </row>
        <row r="825">
          <cell r="I825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0">
          <cell r="I830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4">
          <cell r="I834" t="str">
            <v/>
          </cell>
        </row>
        <row r="835">
          <cell r="I835" t="str">
            <v/>
          </cell>
        </row>
        <row r="836">
          <cell r="I836" t="str">
            <v/>
          </cell>
        </row>
        <row r="837">
          <cell r="I837" t="str">
            <v/>
          </cell>
        </row>
        <row r="838">
          <cell r="I838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7">
          <cell r="I847" t="str">
            <v/>
          </cell>
        </row>
        <row r="848">
          <cell r="I848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8">
          <cell r="I878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883">
          <cell r="I883" t="str">
            <v/>
          </cell>
        </row>
        <row r="884">
          <cell r="I884" t="str">
            <v/>
          </cell>
        </row>
        <row r="885">
          <cell r="I885" t="str">
            <v/>
          </cell>
        </row>
        <row r="886">
          <cell r="I886" t="str">
            <v/>
          </cell>
        </row>
        <row r="887">
          <cell r="I887" t="str">
            <v/>
          </cell>
        </row>
        <row r="888">
          <cell r="I888" t="str">
            <v/>
          </cell>
        </row>
        <row r="889">
          <cell r="I889" t="str">
            <v/>
          </cell>
        </row>
        <row r="890">
          <cell r="I890" t="str">
            <v/>
          </cell>
        </row>
        <row r="891">
          <cell r="I891" t="str">
            <v/>
          </cell>
        </row>
        <row r="892">
          <cell r="I892" t="str">
            <v/>
          </cell>
        </row>
        <row r="893">
          <cell r="I893" t="str">
            <v/>
          </cell>
        </row>
        <row r="894">
          <cell r="I894" t="str">
            <v/>
          </cell>
        </row>
        <row r="895">
          <cell r="I895" t="str">
            <v/>
          </cell>
        </row>
        <row r="896">
          <cell r="I896" t="str">
            <v/>
          </cell>
        </row>
        <row r="897">
          <cell r="I897" t="str">
            <v/>
          </cell>
        </row>
        <row r="898">
          <cell r="I898" t="str">
            <v/>
          </cell>
        </row>
        <row r="899">
          <cell r="I899" t="str">
            <v/>
          </cell>
        </row>
        <row r="900">
          <cell r="I900" t="str">
            <v/>
          </cell>
        </row>
        <row r="901">
          <cell r="I901" t="str">
            <v/>
          </cell>
        </row>
        <row r="902">
          <cell r="I902" t="str">
            <v/>
          </cell>
        </row>
        <row r="903">
          <cell r="I903" t="str">
            <v/>
          </cell>
        </row>
        <row r="904">
          <cell r="I904" t="str">
            <v/>
          </cell>
        </row>
        <row r="905">
          <cell r="I905" t="str">
            <v/>
          </cell>
        </row>
        <row r="906">
          <cell r="I906" t="str">
            <v/>
          </cell>
        </row>
        <row r="907">
          <cell r="I907" t="str">
            <v/>
          </cell>
        </row>
        <row r="908">
          <cell r="I908" t="str">
            <v/>
          </cell>
        </row>
        <row r="909">
          <cell r="I909" t="str">
            <v/>
          </cell>
        </row>
        <row r="910">
          <cell r="I910" t="str">
            <v/>
          </cell>
        </row>
        <row r="911">
          <cell r="I911" t="str">
            <v/>
          </cell>
        </row>
        <row r="912">
          <cell r="I912" t="str">
            <v/>
          </cell>
        </row>
        <row r="913">
          <cell r="I913" t="str">
            <v/>
          </cell>
        </row>
        <row r="914">
          <cell r="I914" t="str">
            <v/>
          </cell>
        </row>
        <row r="915">
          <cell r="I915" t="str">
            <v/>
          </cell>
        </row>
        <row r="916">
          <cell r="I916" t="str">
            <v/>
          </cell>
        </row>
        <row r="917">
          <cell r="I917" t="str">
            <v/>
          </cell>
        </row>
        <row r="918">
          <cell r="I918" t="str">
            <v/>
          </cell>
        </row>
        <row r="919">
          <cell r="I919" t="str">
            <v/>
          </cell>
        </row>
        <row r="920">
          <cell r="I920" t="str">
            <v/>
          </cell>
        </row>
        <row r="921">
          <cell r="I921" t="str">
            <v/>
          </cell>
        </row>
        <row r="922">
          <cell r="I922" t="str">
            <v/>
          </cell>
        </row>
        <row r="923">
          <cell r="I923" t="str">
            <v/>
          </cell>
        </row>
        <row r="924">
          <cell r="I924" t="str">
            <v/>
          </cell>
        </row>
        <row r="925">
          <cell r="I925" t="str">
            <v/>
          </cell>
        </row>
        <row r="926">
          <cell r="I926" t="str">
            <v/>
          </cell>
        </row>
        <row r="927">
          <cell r="I927" t="str">
            <v/>
          </cell>
        </row>
        <row r="928">
          <cell r="I928" t="str">
            <v/>
          </cell>
        </row>
        <row r="929">
          <cell r="I929" t="str">
            <v/>
          </cell>
        </row>
        <row r="930">
          <cell r="I930" t="str">
            <v/>
          </cell>
        </row>
        <row r="931">
          <cell r="I931" t="str">
            <v/>
          </cell>
        </row>
        <row r="932">
          <cell r="I932" t="str">
            <v/>
          </cell>
        </row>
        <row r="933">
          <cell r="I933" t="str">
            <v/>
          </cell>
        </row>
        <row r="934">
          <cell r="I934" t="str">
            <v/>
          </cell>
        </row>
        <row r="935">
          <cell r="I935" t="str">
            <v/>
          </cell>
        </row>
        <row r="936">
          <cell r="I936" t="str">
            <v/>
          </cell>
        </row>
        <row r="937">
          <cell r="I937" t="str">
            <v/>
          </cell>
        </row>
        <row r="938">
          <cell r="I938" t="str">
            <v/>
          </cell>
        </row>
        <row r="939">
          <cell r="I939" t="str">
            <v/>
          </cell>
        </row>
        <row r="940">
          <cell r="I940" t="str">
            <v/>
          </cell>
        </row>
        <row r="941">
          <cell r="I941" t="str">
            <v/>
          </cell>
        </row>
        <row r="942">
          <cell r="I942" t="str">
            <v/>
          </cell>
        </row>
        <row r="943">
          <cell r="I943" t="str">
            <v/>
          </cell>
        </row>
        <row r="944">
          <cell r="I944" t="str">
            <v/>
          </cell>
        </row>
        <row r="945">
          <cell r="I945" t="str">
            <v/>
          </cell>
        </row>
        <row r="946">
          <cell r="I946" t="str">
            <v/>
          </cell>
        </row>
        <row r="947">
          <cell r="I947" t="str">
            <v/>
          </cell>
        </row>
        <row r="948">
          <cell r="I948" t="str">
            <v/>
          </cell>
        </row>
        <row r="949">
          <cell r="I949" t="str">
            <v/>
          </cell>
        </row>
        <row r="950">
          <cell r="I950" t="str">
            <v/>
          </cell>
        </row>
        <row r="951">
          <cell r="I951" t="str">
            <v/>
          </cell>
        </row>
        <row r="952">
          <cell r="I952" t="str">
            <v/>
          </cell>
        </row>
        <row r="953">
          <cell r="I953" t="str">
            <v/>
          </cell>
        </row>
        <row r="954">
          <cell r="I954" t="str">
            <v/>
          </cell>
        </row>
        <row r="955">
          <cell r="I955" t="str">
            <v/>
          </cell>
        </row>
        <row r="956">
          <cell r="I956" t="str">
            <v/>
          </cell>
        </row>
        <row r="957">
          <cell r="I957" t="str">
            <v/>
          </cell>
        </row>
        <row r="958">
          <cell r="I958" t="str">
            <v/>
          </cell>
        </row>
        <row r="959">
          <cell r="I959" t="str">
            <v/>
          </cell>
        </row>
        <row r="960">
          <cell r="I960" t="str">
            <v/>
          </cell>
        </row>
        <row r="961">
          <cell r="I961" t="str">
            <v/>
          </cell>
        </row>
        <row r="962">
          <cell r="I962" t="str">
            <v/>
          </cell>
        </row>
        <row r="963">
          <cell r="I963" t="str">
            <v/>
          </cell>
        </row>
        <row r="964">
          <cell r="I964" t="str">
            <v/>
          </cell>
        </row>
        <row r="965">
          <cell r="I965" t="str">
            <v/>
          </cell>
        </row>
        <row r="966">
          <cell r="I966" t="str">
            <v/>
          </cell>
        </row>
        <row r="967">
          <cell r="I967" t="str">
            <v/>
          </cell>
        </row>
        <row r="968">
          <cell r="I968" t="str">
            <v/>
          </cell>
        </row>
        <row r="969">
          <cell r="I969" t="str">
            <v/>
          </cell>
        </row>
        <row r="970">
          <cell r="I970" t="str">
            <v/>
          </cell>
        </row>
        <row r="971">
          <cell r="I971" t="str">
            <v/>
          </cell>
        </row>
        <row r="972">
          <cell r="I972" t="str">
            <v/>
          </cell>
        </row>
        <row r="973">
          <cell r="I973" t="str">
            <v/>
          </cell>
        </row>
        <row r="974">
          <cell r="I974" t="str">
            <v/>
          </cell>
        </row>
        <row r="975">
          <cell r="I975" t="str">
            <v/>
          </cell>
        </row>
        <row r="976">
          <cell r="I976" t="str">
            <v/>
          </cell>
        </row>
        <row r="977">
          <cell r="I977" t="str">
            <v/>
          </cell>
        </row>
        <row r="978">
          <cell r="I978" t="str">
            <v/>
          </cell>
        </row>
        <row r="979">
          <cell r="I979" t="str">
            <v/>
          </cell>
        </row>
        <row r="980">
          <cell r="I980" t="str">
            <v/>
          </cell>
        </row>
        <row r="981">
          <cell r="I981" t="str">
            <v/>
          </cell>
        </row>
        <row r="982">
          <cell r="I982" t="str">
            <v/>
          </cell>
        </row>
        <row r="983">
          <cell r="I983" t="str">
            <v/>
          </cell>
        </row>
        <row r="984">
          <cell r="I984" t="str">
            <v/>
          </cell>
        </row>
        <row r="985">
          <cell r="I985" t="str">
            <v/>
          </cell>
        </row>
        <row r="986">
          <cell r="I986" t="str">
            <v/>
          </cell>
        </row>
        <row r="987">
          <cell r="I987" t="str">
            <v/>
          </cell>
        </row>
        <row r="988">
          <cell r="I988" t="str">
            <v/>
          </cell>
        </row>
        <row r="989">
          <cell r="I989" t="str">
            <v/>
          </cell>
        </row>
        <row r="990">
          <cell r="I990" t="str">
            <v/>
          </cell>
        </row>
        <row r="991">
          <cell r="I991" t="str">
            <v/>
          </cell>
        </row>
        <row r="992">
          <cell r="I992" t="str">
            <v/>
          </cell>
        </row>
        <row r="993">
          <cell r="I993" t="str">
            <v/>
          </cell>
        </row>
        <row r="994">
          <cell r="I994" t="str">
            <v/>
          </cell>
        </row>
        <row r="995">
          <cell r="I995" t="str">
            <v/>
          </cell>
        </row>
        <row r="996">
          <cell r="I996" t="str">
            <v/>
          </cell>
        </row>
        <row r="997">
          <cell r="I997" t="str">
            <v/>
          </cell>
        </row>
        <row r="998">
          <cell r="I998" t="str">
            <v/>
          </cell>
        </row>
        <row r="999">
          <cell r="I999" t="str">
            <v/>
          </cell>
        </row>
        <row r="1000">
          <cell r="I1000" t="str">
            <v/>
          </cell>
        </row>
        <row r="1001">
          <cell r="I1001" t="str">
            <v/>
          </cell>
        </row>
        <row r="1002">
          <cell r="I1002" t="str">
            <v/>
          </cell>
        </row>
        <row r="1003">
          <cell r="I1003" t="str">
            <v/>
          </cell>
        </row>
        <row r="1004">
          <cell r="I1004" t="str">
            <v/>
          </cell>
        </row>
        <row r="1005">
          <cell r="I1005" t="str">
            <v/>
          </cell>
        </row>
        <row r="1006">
          <cell r="I1006" t="str">
            <v/>
          </cell>
        </row>
        <row r="1007">
          <cell r="I1007" t="str">
            <v/>
          </cell>
        </row>
        <row r="1008">
          <cell r="I1008" t="str">
            <v/>
          </cell>
        </row>
        <row r="1009">
          <cell r="I1009" t="str">
            <v/>
          </cell>
        </row>
        <row r="1010">
          <cell r="I1010" t="str">
            <v/>
          </cell>
        </row>
        <row r="1011">
          <cell r="I1011" t="str">
            <v/>
          </cell>
        </row>
        <row r="1012">
          <cell r="I1012" t="str">
            <v/>
          </cell>
        </row>
        <row r="1013">
          <cell r="I1013" t="str">
            <v/>
          </cell>
        </row>
        <row r="1014">
          <cell r="I1014" t="str">
            <v/>
          </cell>
        </row>
        <row r="1015">
          <cell r="I101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  <row r="1235">
          <cell r="I1235" t="str">
            <v/>
          </cell>
        </row>
        <row r="1236">
          <cell r="I1236" t="str">
            <v/>
          </cell>
        </row>
        <row r="1237">
          <cell r="I1237" t="str">
            <v/>
          </cell>
        </row>
        <row r="1238">
          <cell r="I1238" t="str">
            <v/>
          </cell>
        </row>
        <row r="1239">
          <cell r="I1239" t="str">
            <v/>
          </cell>
        </row>
        <row r="1240">
          <cell r="I1240" t="str">
            <v/>
          </cell>
        </row>
        <row r="1241">
          <cell r="I1241" t="str">
            <v/>
          </cell>
        </row>
        <row r="1242">
          <cell r="I1242" t="str">
            <v/>
          </cell>
        </row>
        <row r="1243">
          <cell r="I1243" t="str">
            <v/>
          </cell>
        </row>
        <row r="1244">
          <cell r="I1244" t="str">
            <v/>
          </cell>
        </row>
        <row r="1245">
          <cell r="I1245" t="str">
            <v/>
          </cell>
        </row>
        <row r="1246">
          <cell r="I1246" t="str">
            <v/>
          </cell>
        </row>
        <row r="1247">
          <cell r="I1247" t="str">
            <v/>
          </cell>
        </row>
        <row r="1248">
          <cell r="I1248" t="str">
            <v/>
          </cell>
        </row>
        <row r="1249">
          <cell r="I1249" t="str">
            <v/>
          </cell>
        </row>
        <row r="1250">
          <cell r="I1250" t="str">
            <v/>
          </cell>
        </row>
        <row r="1251">
          <cell r="I1251" t="str">
            <v/>
          </cell>
        </row>
        <row r="1252">
          <cell r="I1252" t="str">
            <v/>
          </cell>
        </row>
        <row r="1253">
          <cell r="I1253" t="str">
            <v/>
          </cell>
        </row>
        <row r="1254">
          <cell r="I1254" t="str">
            <v/>
          </cell>
        </row>
        <row r="1255">
          <cell r="I1255" t="str">
            <v/>
          </cell>
        </row>
        <row r="1256">
          <cell r="I1256" t="str">
            <v/>
          </cell>
        </row>
        <row r="1257">
          <cell r="I1257" t="str">
            <v/>
          </cell>
        </row>
        <row r="1258">
          <cell r="I1258" t="str">
            <v/>
          </cell>
        </row>
        <row r="1259">
          <cell r="I1259" t="str">
            <v/>
          </cell>
        </row>
        <row r="1260">
          <cell r="I1260" t="str">
            <v/>
          </cell>
        </row>
        <row r="1261">
          <cell r="I1261" t="str">
            <v/>
          </cell>
        </row>
        <row r="1262">
          <cell r="I1262" t="str">
            <v/>
          </cell>
        </row>
        <row r="1263">
          <cell r="I1263" t="str">
            <v/>
          </cell>
        </row>
        <row r="1264">
          <cell r="I1264" t="str">
            <v/>
          </cell>
        </row>
        <row r="1265">
          <cell r="I1265" t="str">
            <v/>
          </cell>
        </row>
        <row r="1266">
          <cell r="I1266" t="str">
            <v/>
          </cell>
        </row>
        <row r="1267">
          <cell r="I1267" t="str">
            <v/>
          </cell>
        </row>
        <row r="1268">
          <cell r="I1268" t="str">
            <v/>
          </cell>
        </row>
        <row r="1269">
          <cell r="I1269" t="str">
            <v/>
          </cell>
        </row>
        <row r="1270">
          <cell r="I1270" t="str">
            <v/>
          </cell>
        </row>
        <row r="1271">
          <cell r="I1271" t="str">
            <v/>
          </cell>
        </row>
        <row r="1272">
          <cell r="I1272" t="str">
            <v/>
          </cell>
        </row>
        <row r="1273">
          <cell r="I1273" t="str">
            <v/>
          </cell>
        </row>
        <row r="1274">
          <cell r="I1274" t="str">
            <v/>
          </cell>
        </row>
        <row r="1275">
          <cell r="I1275" t="str">
            <v/>
          </cell>
        </row>
        <row r="1276">
          <cell r="I1276" t="str">
            <v/>
          </cell>
        </row>
        <row r="1277">
          <cell r="I1277" t="str">
            <v/>
          </cell>
        </row>
        <row r="1278">
          <cell r="I1278" t="str">
            <v/>
          </cell>
        </row>
        <row r="1279">
          <cell r="I1279" t="str">
            <v/>
          </cell>
        </row>
        <row r="1280">
          <cell r="I1280" t="str">
            <v/>
          </cell>
        </row>
        <row r="1281">
          <cell r="I1281" t="str">
            <v/>
          </cell>
        </row>
        <row r="1282">
          <cell r="I1282" t="str">
            <v/>
          </cell>
        </row>
        <row r="1283">
          <cell r="I1283" t="str">
            <v/>
          </cell>
        </row>
        <row r="1284">
          <cell r="I1284" t="str">
            <v/>
          </cell>
        </row>
        <row r="1285">
          <cell r="I1285" t="str">
            <v/>
          </cell>
        </row>
        <row r="1286">
          <cell r="I1286" t="str">
            <v/>
          </cell>
        </row>
        <row r="1287">
          <cell r="I1287" t="str">
            <v/>
          </cell>
        </row>
        <row r="1288">
          <cell r="I1288" t="str">
            <v/>
          </cell>
        </row>
        <row r="1289">
          <cell r="I1289" t="str">
            <v/>
          </cell>
        </row>
        <row r="1290">
          <cell r="I1290" t="str">
            <v/>
          </cell>
        </row>
        <row r="1291">
          <cell r="I1291" t="str">
            <v/>
          </cell>
        </row>
        <row r="1292">
          <cell r="I1292" t="str">
            <v/>
          </cell>
        </row>
        <row r="1293">
          <cell r="I1293" t="str">
            <v/>
          </cell>
        </row>
        <row r="1294">
          <cell r="I1294" t="str">
            <v/>
          </cell>
        </row>
        <row r="1295">
          <cell r="I1295" t="str">
            <v/>
          </cell>
        </row>
        <row r="1296">
          <cell r="I1296" t="str">
            <v/>
          </cell>
        </row>
        <row r="1297">
          <cell r="I1297" t="str">
            <v/>
          </cell>
        </row>
        <row r="1298">
          <cell r="I1298" t="str">
            <v/>
          </cell>
        </row>
        <row r="1299">
          <cell r="I1299" t="str">
            <v/>
          </cell>
        </row>
        <row r="1300">
          <cell r="I1300" t="str">
            <v/>
          </cell>
        </row>
        <row r="1301">
          <cell r="I1301" t="str">
            <v/>
          </cell>
        </row>
        <row r="1302">
          <cell r="I1302" t="str">
            <v/>
          </cell>
        </row>
        <row r="1303">
          <cell r="I1303" t="str">
            <v/>
          </cell>
        </row>
        <row r="1304">
          <cell r="I1304" t="str">
            <v/>
          </cell>
        </row>
        <row r="1305">
          <cell r="I1305" t="str">
            <v/>
          </cell>
        </row>
        <row r="1306">
          <cell r="I1306" t="str">
            <v/>
          </cell>
        </row>
        <row r="1307">
          <cell r="I1307" t="str">
            <v/>
          </cell>
        </row>
        <row r="1308">
          <cell r="I1308" t="str">
            <v/>
          </cell>
        </row>
        <row r="1309">
          <cell r="I1309" t="str">
            <v/>
          </cell>
        </row>
        <row r="1310">
          <cell r="I1310" t="str">
            <v/>
          </cell>
        </row>
        <row r="1311">
          <cell r="I1311" t="str">
            <v/>
          </cell>
        </row>
        <row r="1312">
          <cell r="I1312" t="str">
            <v/>
          </cell>
        </row>
        <row r="1313">
          <cell r="I1313" t="str">
            <v/>
          </cell>
        </row>
        <row r="1314">
          <cell r="I1314" t="str">
            <v/>
          </cell>
        </row>
        <row r="1315">
          <cell r="I1315" t="str">
            <v/>
          </cell>
        </row>
        <row r="1316">
          <cell r="I1316" t="str">
            <v/>
          </cell>
        </row>
        <row r="1317">
          <cell r="I1317" t="str">
            <v/>
          </cell>
        </row>
        <row r="1318">
          <cell r="I1318" t="str">
            <v/>
          </cell>
        </row>
        <row r="1319">
          <cell r="I1319" t="str">
            <v/>
          </cell>
        </row>
        <row r="1320">
          <cell r="I1320" t="str">
            <v/>
          </cell>
        </row>
        <row r="1321">
          <cell r="I1321" t="str">
            <v/>
          </cell>
        </row>
        <row r="1322">
          <cell r="I1322" t="str">
            <v/>
          </cell>
        </row>
        <row r="1323">
          <cell r="I1323" t="str">
            <v/>
          </cell>
        </row>
        <row r="1324">
          <cell r="I1324" t="str">
            <v/>
          </cell>
        </row>
        <row r="1325">
          <cell r="I1325" t="str">
            <v/>
          </cell>
        </row>
        <row r="1326">
          <cell r="I1326" t="str">
            <v/>
          </cell>
        </row>
        <row r="1327">
          <cell r="I1327" t="str">
            <v/>
          </cell>
        </row>
        <row r="1328">
          <cell r="I1328" t="str">
            <v/>
          </cell>
        </row>
        <row r="1329">
          <cell r="I1329" t="str">
            <v/>
          </cell>
        </row>
        <row r="1330">
          <cell r="I1330" t="str">
            <v/>
          </cell>
        </row>
        <row r="1331">
          <cell r="I1331" t="str">
            <v/>
          </cell>
        </row>
        <row r="1332">
          <cell r="I1332" t="str">
            <v/>
          </cell>
        </row>
        <row r="1333">
          <cell r="I1333" t="str">
            <v/>
          </cell>
        </row>
        <row r="1334">
          <cell r="I1334" t="str">
            <v/>
          </cell>
        </row>
        <row r="1335">
          <cell r="I1335" t="str">
            <v/>
          </cell>
        </row>
        <row r="1336">
          <cell r="I1336" t="str">
            <v/>
          </cell>
        </row>
        <row r="1337">
          <cell r="I1337" t="str">
            <v/>
          </cell>
        </row>
        <row r="1338">
          <cell r="I1338" t="str">
            <v/>
          </cell>
        </row>
        <row r="1339">
          <cell r="I1339" t="str">
            <v/>
          </cell>
        </row>
        <row r="1340">
          <cell r="I1340" t="str">
            <v/>
          </cell>
        </row>
        <row r="1341">
          <cell r="I1341" t="str">
            <v/>
          </cell>
        </row>
        <row r="1342">
          <cell r="I1342" t="str">
            <v/>
          </cell>
        </row>
        <row r="1343">
          <cell r="I1343" t="str">
            <v/>
          </cell>
        </row>
        <row r="1344">
          <cell r="I1344" t="str">
            <v/>
          </cell>
        </row>
        <row r="1345">
          <cell r="I1345" t="str">
            <v/>
          </cell>
        </row>
        <row r="1346">
          <cell r="I1346" t="str">
            <v/>
          </cell>
        </row>
        <row r="1347">
          <cell r="I1347" t="str">
            <v/>
          </cell>
        </row>
        <row r="1348">
          <cell r="I1348" t="str">
            <v/>
          </cell>
        </row>
        <row r="1349">
          <cell r="I1349" t="str">
            <v/>
          </cell>
        </row>
        <row r="1350">
          <cell r="I1350" t="str">
            <v/>
          </cell>
        </row>
        <row r="1351">
          <cell r="I1351" t="str">
            <v/>
          </cell>
        </row>
        <row r="1352">
          <cell r="I1352" t="str">
            <v/>
          </cell>
        </row>
        <row r="1353">
          <cell r="I1353" t="str">
            <v/>
          </cell>
        </row>
        <row r="1354">
          <cell r="I1354" t="str">
            <v/>
          </cell>
        </row>
        <row r="1355">
          <cell r="I1355" t="str">
            <v/>
          </cell>
        </row>
        <row r="1356">
          <cell r="I1356" t="str">
            <v/>
          </cell>
        </row>
        <row r="1357">
          <cell r="I1357" t="str">
            <v/>
          </cell>
        </row>
        <row r="1358">
          <cell r="I1358" t="str">
            <v/>
          </cell>
        </row>
        <row r="1359">
          <cell r="I1359" t="str">
            <v/>
          </cell>
        </row>
        <row r="1360">
          <cell r="I1360" t="str">
            <v/>
          </cell>
        </row>
        <row r="1361">
          <cell r="I1361" t="str">
            <v/>
          </cell>
        </row>
        <row r="1362">
          <cell r="I1362" t="str">
            <v/>
          </cell>
        </row>
        <row r="1363">
          <cell r="I1363" t="str">
            <v/>
          </cell>
        </row>
        <row r="1364">
          <cell r="I1364" t="str">
            <v/>
          </cell>
        </row>
        <row r="1365">
          <cell r="I1365" t="str">
            <v/>
          </cell>
        </row>
        <row r="1366">
          <cell r="I1366" t="str">
            <v/>
          </cell>
        </row>
        <row r="1367">
          <cell r="I1367" t="str">
            <v/>
          </cell>
        </row>
        <row r="1368">
          <cell r="I1368" t="str">
            <v/>
          </cell>
        </row>
        <row r="1369">
          <cell r="I1369" t="str">
            <v/>
          </cell>
        </row>
        <row r="1370">
          <cell r="I1370" t="str">
            <v/>
          </cell>
        </row>
        <row r="1371">
          <cell r="I1371" t="str">
            <v/>
          </cell>
        </row>
        <row r="1372">
          <cell r="I1372" t="str">
            <v/>
          </cell>
        </row>
        <row r="1373">
          <cell r="I1373" t="str">
            <v/>
          </cell>
        </row>
        <row r="1374">
          <cell r="I1374" t="str">
            <v/>
          </cell>
        </row>
        <row r="1375">
          <cell r="I1375" t="str">
            <v/>
          </cell>
        </row>
        <row r="1376">
          <cell r="I1376" t="str">
            <v/>
          </cell>
        </row>
        <row r="1377">
          <cell r="I1377" t="str">
            <v/>
          </cell>
        </row>
        <row r="1378">
          <cell r="I1378" t="str">
            <v/>
          </cell>
        </row>
        <row r="1379">
          <cell r="I1379" t="str">
            <v/>
          </cell>
        </row>
        <row r="1380">
          <cell r="I1380" t="str">
            <v/>
          </cell>
        </row>
        <row r="1381">
          <cell r="I1381" t="str">
            <v/>
          </cell>
        </row>
        <row r="1382">
          <cell r="I1382" t="str">
            <v/>
          </cell>
        </row>
        <row r="1383">
          <cell r="I1383" t="str">
            <v/>
          </cell>
        </row>
        <row r="1384">
          <cell r="I1384" t="str">
            <v/>
          </cell>
        </row>
        <row r="1385">
          <cell r="I1385" t="str">
            <v/>
          </cell>
        </row>
        <row r="1386">
          <cell r="I1386" t="str">
            <v/>
          </cell>
        </row>
        <row r="1387">
          <cell r="I1387" t="str">
            <v/>
          </cell>
        </row>
        <row r="1388">
          <cell r="I1388" t="str">
            <v/>
          </cell>
        </row>
        <row r="1389">
          <cell r="I1389" t="str">
            <v/>
          </cell>
        </row>
        <row r="1390">
          <cell r="I1390" t="str">
            <v/>
          </cell>
        </row>
        <row r="1391">
          <cell r="I1391" t="str">
            <v/>
          </cell>
        </row>
        <row r="1392">
          <cell r="I1392" t="str">
            <v/>
          </cell>
        </row>
        <row r="1393">
          <cell r="I1393" t="str">
            <v/>
          </cell>
        </row>
        <row r="1394">
          <cell r="I1394" t="str">
            <v/>
          </cell>
        </row>
        <row r="1395">
          <cell r="I1395" t="str">
            <v/>
          </cell>
        </row>
        <row r="1396">
          <cell r="I1396" t="str">
            <v/>
          </cell>
        </row>
        <row r="1397">
          <cell r="I1397" t="str">
            <v/>
          </cell>
        </row>
        <row r="1398">
          <cell r="I1398" t="str">
            <v/>
          </cell>
        </row>
        <row r="1399">
          <cell r="I1399" t="str">
            <v/>
          </cell>
        </row>
        <row r="1400">
          <cell r="I1400" t="str">
            <v/>
          </cell>
        </row>
        <row r="1401">
          <cell r="I1401" t="str">
            <v/>
          </cell>
        </row>
        <row r="1402">
          <cell r="I1402" t="str">
            <v/>
          </cell>
        </row>
        <row r="1403">
          <cell r="I1403" t="str">
            <v/>
          </cell>
        </row>
        <row r="1404">
          <cell r="I1404" t="str">
            <v/>
          </cell>
        </row>
        <row r="1405">
          <cell r="I1405" t="str">
            <v/>
          </cell>
        </row>
        <row r="1406">
          <cell r="I1406" t="str">
            <v/>
          </cell>
        </row>
        <row r="1407">
          <cell r="I1407" t="str">
            <v/>
          </cell>
        </row>
        <row r="1408">
          <cell r="I1408" t="str">
            <v/>
          </cell>
        </row>
        <row r="1409">
          <cell r="I1409" t="str">
            <v/>
          </cell>
        </row>
        <row r="1410">
          <cell r="I1410" t="str">
            <v/>
          </cell>
        </row>
        <row r="1411">
          <cell r="I1411" t="str">
            <v/>
          </cell>
        </row>
        <row r="1412">
          <cell r="I1412" t="str">
            <v/>
          </cell>
        </row>
        <row r="1413">
          <cell r="I1413" t="str">
            <v/>
          </cell>
        </row>
        <row r="1414">
          <cell r="I1414" t="str">
            <v/>
          </cell>
        </row>
        <row r="1415">
          <cell r="I1415" t="str">
            <v/>
          </cell>
        </row>
        <row r="1416">
          <cell r="I1416" t="str">
            <v/>
          </cell>
        </row>
        <row r="1417">
          <cell r="I1417" t="str">
            <v/>
          </cell>
        </row>
        <row r="1418">
          <cell r="I1418" t="str">
            <v/>
          </cell>
        </row>
        <row r="1419">
          <cell r="I1419" t="str">
            <v/>
          </cell>
        </row>
        <row r="1420">
          <cell r="I1420" t="str">
            <v/>
          </cell>
        </row>
        <row r="1421">
          <cell r="I1421" t="str">
            <v/>
          </cell>
        </row>
        <row r="1422">
          <cell r="I1422" t="str">
            <v/>
          </cell>
        </row>
        <row r="1423">
          <cell r="I1423" t="str">
            <v/>
          </cell>
        </row>
        <row r="1424">
          <cell r="I1424" t="str">
            <v/>
          </cell>
        </row>
        <row r="1425">
          <cell r="I1425" t="str">
            <v/>
          </cell>
        </row>
        <row r="1426">
          <cell r="I1426" t="str">
            <v/>
          </cell>
        </row>
        <row r="1427">
          <cell r="I1427" t="str">
            <v/>
          </cell>
        </row>
        <row r="1428">
          <cell r="I1428" t="str">
            <v/>
          </cell>
        </row>
        <row r="1429">
          <cell r="I1429" t="str">
            <v/>
          </cell>
        </row>
        <row r="1430">
          <cell r="I1430" t="str">
            <v/>
          </cell>
        </row>
        <row r="1431">
          <cell r="I1431" t="str">
            <v/>
          </cell>
        </row>
        <row r="1432">
          <cell r="I1432" t="str">
            <v/>
          </cell>
        </row>
        <row r="1433">
          <cell r="I1433" t="str">
            <v/>
          </cell>
        </row>
        <row r="1434">
          <cell r="I1434" t="str">
            <v/>
          </cell>
        </row>
        <row r="1435">
          <cell r="I1435" t="str">
            <v/>
          </cell>
        </row>
        <row r="1436">
          <cell r="I1436" t="str">
            <v/>
          </cell>
        </row>
        <row r="1437">
          <cell r="I1437" t="str">
            <v/>
          </cell>
        </row>
        <row r="1438">
          <cell r="I1438" t="str">
            <v/>
          </cell>
        </row>
        <row r="1439">
          <cell r="I1439" t="str">
            <v/>
          </cell>
        </row>
        <row r="1440">
          <cell r="I1440" t="str">
            <v/>
          </cell>
        </row>
        <row r="1441">
          <cell r="I1441" t="str">
            <v/>
          </cell>
        </row>
        <row r="1442">
          <cell r="I1442" t="str">
            <v/>
          </cell>
        </row>
        <row r="1443">
          <cell r="I1443" t="str">
            <v/>
          </cell>
        </row>
        <row r="1444">
          <cell r="I1444" t="str">
            <v/>
          </cell>
        </row>
        <row r="1445">
          <cell r="I1445" t="str">
            <v/>
          </cell>
        </row>
        <row r="1446">
          <cell r="I1446" t="str">
            <v/>
          </cell>
        </row>
        <row r="1447">
          <cell r="I1447" t="str">
            <v/>
          </cell>
        </row>
        <row r="1448">
          <cell r="I1448" t="str">
            <v/>
          </cell>
        </row>
        <row r="1449">
          <cell r="I1449" t="str">
            <v/>
          </cell>
        </row>
        <row r="1450">
          <cell r="I1450" t="str">
            <v/>
          </cell>
        </row>
        <row r="1451">
          <cell r="I1451" t="str">
            <v/>
          </cell>
        </row>
        <row r="1452">
          <cell r="I1452" t="str">
            <v/>
          </cell>
        </row>
        <row r="1453">
          <cell r="I1453" t="str">
            <v/>
          </cell>
        </row>
        <row r="1454">
          <cell r="I1454" t="str">
            <v/>
          </cell>
        </row>
        <row r="1455">
          <cell r="I1455" t="str">
            <v/>
          </cell>
        </row>
        <row r="1456">
          <cell r="I1456" t="str">
            <v/>
          </cell>
        </row>
        <row r="1457">
          <cell r="I1457" t="str">
            <v/>
          </cell>
        </row>
        <row r="1458">
          <cell r="I1458" t="str">
            <v/>
          </cell>
        </row>
        <row r="1459">
          <cell r="I1459" t="str">
            <v/>
          </cell>
        </row>
        <row r="1460">
          <cell r="I1460" t="str">
            <v/>
          </cell>
        </row>
        <row r="1461">
          <cell r="I1461" t="str">
            <v/>
          </cell>
        </row>
        <row r="1462">
          <cell r="I1462" t="str">
            <v/>
          </cell>
        </row>
        <row r="1463">
          <cell r="I1463" t="str">
            <v/>
          </cell>
        </row>
        <row r="1464">
          <cell r="I1464" t="str">
            <v/>
          </cell>
        </row>
        <row r="1465">
          <cell r="I1465" t="str">
            <v/>
          </cell>
        </row>
        <row r="1466">
          <cell r="I1466" t="str">
            <v/>
          </cell>
        </row>
        <row r="1467">
          <cell r="I1467" t="str">
            <v/>
          </cell>
        </row>
        <row r="1468">
          <cell r="I1468" t="str">
            <v/>
          </cell>
        </row>
        <row r="1469">
          <cell r="I1469" t="str">
            <v/>
          </cell>
        </row>
        <row r="1470">
          <cell r="I1470" t="str">
            <v/>
          </cell>
        </row>
        <row r="1471">
          <cell r="I1471" t="str">
            <v/>
          </cell>
        </row>
        <row r="1472">
          <cell r="I1472" t="str">
            <v/>
          </cell>
        </row>
        <row r="1473">
          <cell r="I1473" t="str">
            <v/>
          </cell>
        </row>
        <row r="1474">
          <cell r="I1474" t="str">
            <v/>
          </cell>
        </row>
        <row r="1475">
          <cell r="I1475" t="str">
            <v/>
          </cell>
        </row>
        <row r="1476">
          <cell r="I1476" t="str">
            <v/>
          </cell>
        </row>
        <row r="1477">
          <cell r="I1477" t="str">
            <v/>
          </cell>
        </row>
        <row r="1478">
          <cell r="I1478" t="str">
            <v/>
          </cell>
        </row>
        <row r="1479">
          <cell r="I1479" t="str">
            <v/>
          </cell>
        </row>
        <row r="1480">
          <cell r="I1480" t="str">
            <v/>
          </cell>
        </row>
        <row r="1481">
          <cell r="I1481" t="str">
            <v/>
          </cell>
        </row>
        <row r="1482">
          <cell r="I1482" t="str">
            <v/>
          </cell>
        </row>
        <row r="1483">
          <cell r="I1483" t="str">
            <v/>
          </cell>
        </row>
        <row r="1484">
          <cell r="I1484" t="str">
            <v/>
          </cell>
        </row>
        <row r="1485">
          <cell r="I1485" t="str">
            <v/>
          </cell>
        </row>
        <row r="1486">
          <cell r="I1486" t="str">
            <v/>
          </cell>
        </row>
        <row r="1487">
          <cell r="I1487" t="str">
            <v/>
          </cell>
        </row>
        <row r="1488">
          <cell r="I1488" t="str">
            <v/>
          </cell>
        </row>
        <row r="1489">
          <cell r="I1489" t="str">
            <v/>
          </cell>
        </row>
        <row r="1490">
          <cell r="I1490" t="str">
            <v/>
          </cell>
        </row>
        <row r="1491">
          <cell r="I1491" t="str">
            <v/>
          </cell>
        </row>
        <row r="1492">
          <cell r="I1492" t="str">
            <v/>
          </cell>
        </row>
        <row r="1493">
          <cell r="I1493" t="str">
            <v/>
          </cell>
        </row>
        <row r="1494">
          <cell r="I1494" t="str">
            <v/>
          </cell>
        </row>
        <row r="1495">
          <cell r="I1495" t="str">
            <v/>
          </cell>
        </row>
        <row r="1496">
          <cell r="I1496" t="str">
            <v/>
          </cell>
        </row>
        <row r="1497">
          <cell r="I1497" t="str">
            <v/>
          </cell>
        </row>
        <row r="1498">
          <cell r="I1498" t="str">
            <v/>
          </cell>
        </row>
        <row r="1499">
          <cell r="I1499" t="str">
            <v/>
          </cell>
        </row>
        <row r="1500">
          <cell r="I1500" t="str">
            <v/>
          </cell>
        </row>
        <row r="1501">
          <cell r="I1501" t="str">
            <v/>
          </cell>
        </row>
        <row r="1502">
          <cell r="I1502" t="str">
            <v/>
          </cell>
        </row>
        <row r="1503">
          <cell r="I1503" t="str">
            <v/>
          </cell>
        </row>
        <row r="1504">
          <cell r="I1504" t="str">
            <v/>
          </cell>
        </row>
        <row r="1505">
          <cell r="I1505" t="str">
            <v/>
          </cell>
        </row>
        <row r="1506">
          <cell r="I1506" t="str">
            <v/>
          </cell>
        </row>
        <row r="1507">
          <cell r="I1507" t="str">
            <v/>
          </cell>
        </row>
        <row r="1508">
          <cell r="I1508" t="str">
            <v/>
          </cell>
        </row>
        <row r="1509">
          <cell r="I1509" t="str">
            <v/>
          </cell>
        </row>
        <row r="1510">
          <cell r="I1510" t="str">
            <v/>
          </cell>
        </row>
        <row r="1511">
          <cell r="I1511" t="str">
            <v/>
          </cell>
        </row>
        <row r="1512">
          <cell r="I1512" t="str">
            <v/>
          </cell>
        </row>
        <row r="1513">
          <cell r="I1513" t="str">
            <v/>
          </cell>
        </row>
        <row r="1514">
          <cell r="I1514" t="str">
            <v/>
          </cell>
        </row>
        <row r="1515">
          <cell r="I1515" t="str">
            <v/>
          </cell>
        </row>
        <row r="1516">
          <cell r="I1516" t="str">
            <v/>
          </cell>
        </row>
        <row r="1517">
          <cell r="I1517" t="str">
            <v/>
          </cell>
        </row>
        <row r="1518">
          <cell r="I1518" t="str">
            <v/>
          </cell>
        </row>
        <row r="1519">
          <cell r="I1519" t="str">
            <v/>
          </cell>
        </row>
        <row r="1520">
          <cell r="I1520" t="str">
            <v/>
          </cell>
        </row>
        <row r="1521">
          <cell r="I1521" t="str">
            <v/>
          </cell>
        </row>
        <row r="1522">
          <cell r="I1522" t="str">
            <v/>
          </cell>
        </row>
        <row r="1523">
          <cell r="I1523" t="str">
            <v/>
          </cell>
        </row>
        <row r="1524">
          <cell r="I1524" t="str">
            <v/>
          </cell>
        </row>
        <row r="1525">
          <cell r="I1525" t="str">
            <v/>
          </cell>
        </row>
        <row r="1526">
          <cell r="I1526" t="str">
            <v/>
          </cell>
        </row>
        <row r="1527">
          <cell r="I1527" t="str">
            <v/>
          </cell>
        </row>
        <row r="1528">
          <cell r="I1528" t="str">
            <v/>
          </cell>
        </row>
        <row r="1529">
          <cell r="I1529" t="str">
            <v/>
          </cell>
        </row>
        <row r="1530">
          <cell r="I1530" t="str">
            <v/>
          </cell>
        </row>
        <row r="1531">
          <cell r="I1531" t="str">
            <v/>
          </cell>
        </row>
        <row r="1532">
          <cell r="I1532" t="str">
            <v/>
          </cell>
        </row>
        <row r="1533">
          <cell r="I1533" t="str">
            <v/>
          </cell>
        </row>
        <row r="1534">
          <cell r="I1534" t="str">
            <v/>
          </cell>
        </row>
        <row r="1535">
          <cell r="I1535" t="str">
            <v/>
          </cell>
        </row>
        <row r="1536">
          <cell r="I1536" t="str">
            <v/>
          </cell>
        </row>
        <row r="1537">
          <cell r="I1537" t="str">
            <v/>
          </cell>
        </row>
        <row r="1538">
          <cell r="I1538" t="str">
            <v/>
          </cell>
        </row>
        <row r="1539">
          <cell r="I1539" t="str">
            <v/>
          </cell>
        </row>
        <row r="1540">
          <cell r="I1540" t="str">
            <v/>
          </cell>
        </row>
        <row r="1541">
          <cell r="I1541" t="str">
            <v/>
          </cell>
        </row>
        <row r="1542">
          <cell r="I1542" t="str">
            <v/>
          </cell>
        </row>
        <row r="1543">
          <cell r="I1543" t="str">
            <v/>
          </cell>
        </row>
        <row r="1544">
          <cell r="I1544" t="str">
            <v/>
          </cell>
        </row>
        <row r="1545">
          <cell r="I1545" t="str">
            <v/>
          </cell>
        </row>
        <row r="1546">
          <cell r="I1546" t="str">
            <v/>
          </cell>
        </row>
        <row r="1547">
          <cell r="I1547" t="str">
            <v/>
          </cell>
        </row>
        <row r="1548">
          <cell r="I1548" t="str">
            <v/>
          </cell>
        </row>
        <row r="1549">
          <cell r="I1549" t="str">
            <v/>
          </cell>
        </row>
        <row r="1550">
          <cell r="I1550" t="str">
            <v/>
          </cell>
        </row>
        <row r="1551">
          <cell r="I1551" t="str">
            <v/>
          </cell>
        </row>
        <row r="1552">
          <cell r="I1552" t="str">
            <v/>
          </cell>
        </row>
        <row r="1553">
          <cell r="I1553" t="str">
            <v/>
          </cell>
        </row>
        <row r="1554">
          <cell r="I1554" t="str">
            <v/>
          </cell>
        </row>
        <row r="1555">
          <cell r="I1555" t="str">
            <v/>
          </cell>
        </row>
        <row r="1556">
          <cell r="I1556" t="str">
            <v/>
          </cell>
        </row>
        <row r="1557">
          <cell r="I1557" t="str">
            <v/>
          </cell>
        </row>
        <row r="1558">
          <cell r="I1558" t="str">
            <v/>
          </cell>
        </row>
        <row r="1559">
          <cell r="I1559" t="str">
            <v/>
          </cell>
        </row>
        <row r="1560">
          <cell r="I1560" t="str">
            <v/>
          </cell>
        </row>
        <row r="1561">
          <cell r="I1561" t="str">
            <v/>
          </cell>
        </row>
        <row r="1562">
          <cell r="I1562" t="str">
            <v/>
          </cell>
        </row>
        <row r="1563">
          <cell r="I1563" t="str">
            <v/>
          </cell>
        </row>
        <row r="1564">
          <cell r="I1564" t="str">
            <v/>
          </cell>
        </row>
        <row r="1565">
          <cell r="I1565" t="str">
            <v/>
          </cell>
        </row>
        <row r="1566">
          <cell r="I1566" t="str">
            <v/>
          </cell>
        </row>
        <row r="1567">
          <cell r="I1567" t="str">
            <v/>
          </cell>
        </row>
        <row r="1568">
          <cell r="I1568" t="str">
            <v/>
          </cell>
        </row>
        <row r="1569">
          <cell r="I1569" t="str">
            <v/>
          </cell>
        </row>
        <row r="1570">
          <cell r="I1570" t="str">
            <v/>
          </cell>
        </row>
        <row r="1571">
          <cell r="I1571" t="str">
            <v/>
          </cell>
        </row>
        <row r="1572">
          <cell r="I1572" t="str">
            <v/>
          </cell>
        </row>
        <row r="1573">
          <cell r="I1573" t="str">
            <v/>
          </cell>
        </row>
        <row r="1574">
          <cell r="I1574" t="str">
            <v/>
          </cell>
        </row>
        <row r="1575">
          <cell r="I1575" t="str">
            <v/>
          </cell>
        </row>
        <row r="1576">
          <cell r="I1576" t="str">
            <v/>
          </cell>
        </row>
        <row r="1577">
          <cell r="I1577" t="str">
            <v/>
          </cell>
        </row>
        <row r="1578">
          <cell r="I1578" t="str">
            <v/>
          </cell>
        </row>
        <row r="1579">
          <cell r="I1579" t="str">
            <v/>
          </cell>
        </row>
        <row r="1580">
          <cell r="I1580" t="str">
            <v/>
          </cell>
        </row>
        <row r="1581">
          <cell r="I1581" t="str">
            <v/>
          </cell>
        </row>
        <row r="1582">
          <cell r="I1582" t="str">
            <v/>
          </cell>
        </row>
        <row r="1583">
          <cell r="I1583" t="str">
            <v/>
          </cell>
        </row>
        <row r="1584">
          <cell r="I1584" t="str">
            <v/>
          </cell>
        </row>
        <row r="1585">
          <cell r="I1585" t="str">
            <v/>
          </cell>
        </row>
        <row r="1586">
          <cell r="I1586" t="str">
            <v/>
          </cell>
        </row>
        <row r="1587">
          <cell r="I1587" t="str">
            <v/>
          </cell>
        </row>
        <row r="1588">
          <cell r="I1588" t="str">
            <v/>
          </cell>
        </row>
        <row r="1589">
          <cell r="I1589" t="str">
            <v/>
          </cell>
        </row>
        <row r="1590">
          <cell r="I1590" t="str">
            <v/>
          </cell>
        </row>
        <row r="1591">
          <cell r="I1591" t="str">
            <v/>
          </cell>
        </row>
        <row r="1592">
          <cell r="I1592" t="str">
            <v/>
          </cell>
        </row>
        <row r="1593">
          <cell r="I1593" t="str">
            <v/>
          </cell>
        </row>
        <row r="1594">
          <cell r="I1594" t="str">
            <v/>
          </cell>
        </row>
        <row r="1595">
          <cell r="I1595" t="str">
            <v/>
          </cell>
        </row>
        <row r="1596">
          <cell r="I1596" t="str">
            <v/>
          </cell>
        </row>
        <row r="1597">
          <cell r="I1597" t="str">
            <v/>
          </cell>
        </row>
        <row r="1598">
          <cell r="I1598" t="str">
            <v/>
          </cell>
        </row>
        <row r="1599">
          <cell r="I1599" t="str">
            <v/>
          </cell>
        </row>
        <row r="1600">
          <cell r="I1600" t="str">
            <v/>
          </cell>
        </row>
        <row r="1601">
          <cell r="I1601" t="str">
            <v/>
          </cell>
        </row>
        <row r="1602">
          <cell r="I1602" t="str">
            <v/>
          </cell>
        </row>
        <row r="1603">
          <cell r="I1603" t="str">
            <v/>
          </cell>
        </row>
        <row r="1604">
          <cell r="I1604" t="str">
            <v/>
          </cell>
        </row>
        <row r="1605">
          <cell r="I1605" t="str">
            <v/>
          </cell>
        </row>
        <row r="1606">
          <cell r="I1606" t="str">
            <v/>
          </cell>
        </row>
        <row r="1607">
          <cell r="I1607" t="str">
            <v/>
          </cell>
        </row>
        <row r="1608">
          <cell r="I1608" t="str">
            <v/>
          </cell>
        </row>
        <row r="1609">
          <cell r="I1609" t="str">
            <v/>
          </cell>
        </row>
        <row r="1610">
          <cell r="I1610" t="str">
            <v/>
          </cell>
        </row>
        <row r="1611">
          <cell r="I1611" t="str">
            <v/>
          </cell>
        </row>
        <row r="1612">
          <cell r="I1612" t="str">
            <v/>
          </cell>
        </row>
        <row r="1613">
          <cell r="I1613" t="str">
            <v/>
          </cell>
        </row>
        <row r="1614">
          <cell r="I1614" t="str">
            <v/>
          </cell>
        </row>
        <row r="1615">
          <cell r="I1615" t="str">
            <v/>
          </cell>
        </row>
        <row r="1616">
          <cell r="I1616" t="str">
            <v/>
          </cell>
        </row>
        <row r="1617">
          <cell r="I1617" t="str">
            <v/>
          </cell>
        </row>
        <row r="1618">
          <cell r="I1618" t="str">
            <v/>
          </cell>
        </row>
        <row r="1619">
          <cell r="I1619" t="str">
            <v/>
          </cell>
        </row>
        <row r="1620">
          <cell r="I1620" t="str">
            <v/>
          </cell>
        </row>
        <row r="1621">
          <cell r="I1621" t="str">
            <v/>
          </cell>
        </row>
        <row r="1622">
          <cell r="I1622" t="str">
            <v/>
          </cell>
        </row>
        <row r="1623">
          <cell r="I1623" t="str">
            <v/>
          </cell>
        </row>
        <row r="1624">
          <cell r="I1624" t="str">
            <v/>
          </cell>
        </row>
        <row r="1625">
          <cell r="I1625" t="str">
            <v/>
          </cell>
        </row>
        <row r="1626">
          <cell r="I1626" t="str">
            <v/>
          </cell>
        </row>
        <row r="1627">
          <cell r="I1627" t="str">
            <v/>
          </cell>
        </row>
        <row r="1628">
          <cell r="I1628" t="str">
            <v/>
          </cell>
        </row>
        <row r="1629">
          <cell r="I1629" t="str">
            <v/>
          </cell>
        </row>
        <row r="1630">
          <cell r="I1630" t="str">
            <v/>
          </cell>
        </row>
        <row r="1631">
          <cell r="I1631" t="str">
            <v/>
          </cell>
        </row>
        <row r="1632">
          <cell r="I1632" t="str">
            <v/>
          </cell>
        </row>
        <row r="1633">
          <cell r="I1633" t="str">
            <v/>
          </cell>
        </row>
        <row r="1634">
          <cell r="I1634" t="str">
            <v/>
          </cell>
        </row>
        <row r="1635">
          <cell r="I1635" t="str">
            <v/>
          </cell>
        </row>
        <row r="1636">
          <cell r="I1636" t="str">
            <v/>
          </cell>
        </row>
        <row r="1637">
          <cell r="I1637" t="str">
            <v/>
          </cell>
        </row>
        <row r="1638">
          <cell r="I1638" t="str">
            <v/>
          </cell>
        </row>
        <row r="1639">
          <cell r="I1639" t="str">
            <v/>
          </cell>
        </row>
        <row r="1640">
          <cell r="I1640" t="str">
            <v/>
          </cell>
        </row>
        <row r="1641">
          <cell r="I1641" t="str">
            <v/>
          </cell>
        </row>
        <row r="1642">
          <cell r="I1642" t="str">
            <v/>
          </cell>
        </row>
        <row r="1643">
          <cell r="I1643" t="str">
            <v/>
          </cell>
        </row>
        <row r="1644">
          <cell r="I1644" t="str">
            <v/>
          </cell>
        </row>
        <row r="1645">
          <cell r="I1645" t="str">
            <v/>
          </cell>
        </row>
        <row r="1646">
          <cell r="I1646" t="str">
            <v/>
          </cell>
        </row>
        <row r="1647">
          <cell r="I1647" t="str">
            <v/>
          </cell>
        </row>
        <row r="1648">
          <cell r="I1648" t="str">
            <v/>
          </cell>
        </row>
        <row r="1649">
          <cell r="I1649" t="str">
            <v/>
          </cell>
        </row>
        <row r="1650">
          <cell r="I1650" t="str">
            <v/>
          </cell>
        </row>
        <row r="1651">
          <cell r="I1651" t="str">
            <v/>
          </cell>
        </row>
        <row r="1652">
          <cell r="I1652" t="str">
            <v/>
          </cell>
        </row>
        <row r="1653">
          <cell r="I1653" t="str">
            <v/>
          </cell>
        </row>
        <row r="1654">
          <cell r="I1654" t="str">
            <v/>
          </cell>
        </row>
        <row r="1655">
          <cell r="I1655" t="str">
            <v/>
          </cell>
        </row>
        <row r="1656">
          <cell r="I1656" t="str">
            <v/>
          </cell>
        </row>
        <row r="1657">
          <cell r="I1657" t="str">
            <v/>
          </cell>
        </row>
        <row r="1658">
          <cell r="I1658" t="str">
            <v/>
          </cell>
        </row>
        <row r="1659">
          <cell r="I1659" t="str">
            <v/>
          </cell>
        </row>
        <row r="1660">
          <cell r="I1660" t="str">
            <v/>
          </cell>
        </row>
        <row r="1661">
          <cell r="I1661" t="str">
            <v/>
          </cell>
        </row>
        <row r="1662">
          <cell r="I1662" t="str">
            <v/>
          </cell>
        </row>
        <row r="1663">
          <cell r="I1663" t="str">
            <v/>
          </cell>
        </row>
        <row r="1664">
          <cell r="I1664" t="str">
            <v/>
          </cell>
        </row>
        <row r="1665">
          <cell r="I1665" t="str">
            <v/>
          </cell>
        </row>
        <row r="1666">
          <cell r="I1666" t="str">
            <v/>
          </cell>
        </row>
        <row r="1667">
          <cell r="I1667" t="str">
            <v/>
          </cell>
        </row>
        <row r="1668">
          <cell r="I1668" t="str">
            <v/>
          </cell>
        </row>
        <row r="1669">
          <cell r="I1669" t="str">
            <v/>
          </cell>
        </row>
        <row r="1670">
          <cell r="I1670" t="str">
            <v/>
          </cell>
        </row>
        <row r="1671">
          <cell r="I1671" t="str">
            <v/>
          </cell>
        </row>
        <row r="1672">
          <cell r="I1672" t="str">
            <v/>
          </cell>
        </row>
        <row r="1673">
          <cell r="I1673" t="str">
            <v/>
          </cell>
        </row>
        <row r="1674">
          <cell r="I1674" t="str">
            <v/>
          </cell>
        </row>
        <row r="1675">
          <cell r="I1675" t="str">
            <v/>
          </cell>
        </row>
        <row r="1676">
          <cell r="I1676" t="str">
            <v/>
          </cell>
        </row>
        <row r="1677">
          <cell r="I1677" t="str">
            <v/>
          </cell>
        </row>
        <row r="1678">
          <cell r="I1678" t="str">
            <v/>
          </cell>
        </row>
        <row r="1679">
          <cell r="I1679" t="str">
            <v/>
          </cell>
        </row>
        <row r="1680">
          <cell r="I1680" t="str">
            <v/>
          </cell>
        </row>
        <row r="1681">
          <cell r="I1681" t="str">
            <v/>
          </cell>
        </row>
        <row r="1682">
          <cell r="I1682" t="str">
            <v/>
          </cell>
        </row>
        <row r="1683">
          <cell r="I1683" t="str">
            <v/>
          </cell>
        </row>
        <row r="1684">
          <cell r="I1684" t="str">
            <v/>
          </cell>
        </row>
        <row r="1685">
          <cell r="I1685" t="str">
            <v/>
          </cell>
        </row>
        <row r="1686">
          <cell r="I1686" t="str">
            <v/>
          </cell>
        </row>
        <row r="1687">
          <cell r="I1687" t="str">
            <v/>
          </cell>
        </row>
        <row r="1688">
          <cell r="I1688" t="str">
            <v/>
          </cell>
        </row>
        <row r="1689">
          <cell r="I1689" t="str">
            <v/>
          </cell>
        </row>
        <row r="1690">
          <cell r="I1690" t="str">
            <v/>
          </cell>
        </row>
        <row r="1691">
          <cell r="I1691" t="str">
            <v/>
          </cell>
        </row>
        <row r="1692">
          <cell r="I1692" t="str">
            <v/>
          </cell>
        </row>
        <row r="1693">
          <cell r="I1693" t="str">
            <v/>
          </cell>
        </row>
        <row r="1694">
          <cell r="I1694" t="str">
            <v/>
          </cell>
        </row>
        <row r="1695">
          <cell r="I1695" t="str">
            <v/>
          </cell>
        </row>
        <row r="1696">
          <cell r="I1696" t="str">
            <v/>
          </cell>
        </row>
        <row r="1697">
          <cell r="I1697" t="str">
            <v/>
          </cell>
        </row>
        <row r="1698">
          <cell r="I1698" t="str">
            <v/>
          </cell>
        </row>
        <row r="1699">
          <cell r="I1699" t="str">
            <v/>
          </cell>
        </row>
        <row r="1700">
          <cell r="I1700" t="str">
            <v/>
          </cell>
        </row>
        <row r="1701">
          <cell r="I1701" t="str">
            <v/>
          </cell>
        </row>
        <row r="1702">
          <cell r="I1702" t="str">
            <v/>
          </cell>
        </row>
        <row r="1703">
          <cell r="I1703" t="str">
            <v/>
          </cell>
        </row>
        <row r="1704">
          <cell r="I1704" t="str">
            <v/>
          </cell>
        </row>
        <row r="1705">
          <cell r="I1705" t="str">
            <v/>
          </cell>
        </row>
        <row r="1706">
          <cell r="I1706" t="str">
            <v/>
          </cell>
        </row>
        <row r="1707">
          <cell r="I1707" t="str">
            <v/>
          </cell>
        </row>
        <row r="1708">
          <cell r="I1708" t="str">
            <v/>
          </cell>
        </row>
        <row r="1709">
          <cell r="I1709" t="str">
            <v/>
          </cell>
        </row>
        <row r="1710">
          <cell r="I1710" t="str">
            <v/>
          </cell>
        </row>
        <row r="1711">
          <cell r="I1711" t="str">
            <v/>
          </cell>
        </row>
        <row r="1712">
          <cell r="I1712" t="str">
            <v/>
          </cell>
        </row>
        <row r="1713">
          <cell r="I1713" t="str">
            <v/>
          </cell>
        </row>
        <row r="1714">
          <cell r="I1714" t="str">
            <v/>
          </cell>
        </row>
        <row r="1715">
          <cell r="I1715" t="str">
            <v/>
          </cell>
        </row>
        <row r="1716">
          <cell r="I1716" t="str">
            <v/>
          </cell>
        </row>
        <row r="1717">
          <cell r="I1717" t="str">
            <v/>
          </cell>
        </row>
        <row r="1718">
          <cell r="I1718" t="str">
            <v/>
          </cell>
        </row>
        <row r="1719">
          <cell r="I1719" t="str">
            <v/>
          </cell>
        </row>
        <row r="1720">
          <cell r="I1720" t="str">
            <v/>
          </cell>
        </row>
        <row r="1721">
          <cell r="I1721" t="str">
            <v/>
          </cell>
        </row>
        <row r="1722">
          <cell r="I1722" t="str">
            <v/>
          </cell>
        </row>
        <row r="1723">
          <cell r="I1723" t="str">
            <v/>
          </cell>
        </row>
        <row r="1724">
          <cell r="I1724" t="str">
            <v/>
          </cell>
        </row>
        <row r="1725">
          <cell r="I1725" t="str">
            <v/>
          </cell>
        </row>
        <row r="1726">
          <cell r="I1726" t="str">
            <v/>
          </cell>
        </row>
        <row r="1727">
          <cell r="I1727" t="str">
            <v/>
          </cell>
        </row>
        <row r="1728">
          <cell r="I1728" t="str">
            <v/>
          </cell>
        </row>
        <row r="1729">
          <cell r="I1729" t="str">
            <v/>
          </cell>
        </row>
        <row r="1730">
          <cell r="I1730" t="str">
            <v/>
          </cell>
        </row>
        <row r="1731">
          <cell r="I1731" t="str">
            <v/>
          </cell>
        </row>
        <row r="1732">
          <cell r="I1732" t="str">
            <v/>
          </cell>
        </row>
        <row r="1733">
          <cell r="I1733" t="str">
            <v/>
          </cell>
        </row>
        <row r="1734">
          <cell r="I1734" t="str">
            <v/>
          </cell>
        </row>
        <row r="1735">
          <cell r="I1735" t="str">
            <v/>
          </cell>
        </row>
        <row r="1736">
          <cell r="I1736" t="str">
            <v/>
          </cell>
        </row>
        <row r="1737">
          <cell r="I1737" t="str">
            <v/>
          </cell>
        </row>
        <row r="1738">
          <cell r="I1738" t="str">
            <v/>
          </cell>
        </row>
        <row r="1739">
          <cell r="I1739" t="str">
            <v/>
          </cell>
        </row>
        <row r="1740">
          <cell r="I1740" t="str">
            <v/>
          </cell>
        </row>
        <row r="1741">
          <cell r="I1741" t="str">
            <v/>
          </cell>
        </row>
        <row r="1742">
          <cell r="I1742" t="str">
            <v/>
          </cell>
        </row>
        <row r="1743">
          <cell r="I1743" t="str">
            <v/>
          </cell>
        </row>
        <row r="1744">
          <cell r="I1744" t="str">
            <v/>
          </cell>
        </row>
        <row r="1745">
          <cell r="I1745" t="str">
            <v/>
          </cell>
        </row>
        <row r="1746">
          <cell r="I1746" t="str">
            <v/>
          </cell>
        </row>
        <row r="1747">
          <cell r="I1747" t="str">
            <v/>
          </cell>
        </row>
        <row r="1748">
          <cell r="I1748" t="str">
            <v/>
          </cell>
        </row>
        <row r="1749">
          <cell r="I1749" t="str">
            <v/>
          </cell>
        </row>
        <row r="1750">
          <cell r="I1750" t="str">
            <v/>
          </cell>
        </row>
        <row r="1751">
          <cell r="I1751" t="str">
            <v/>
          </cell>
        </row>
        <row r="1752">
          <cell r="I1752" t="str">
            <v/>
          </cell>
        </row>
        <row r="1753">
          <cell r="I1753" t="str">
            <v/>
          </cell>
        </row>
        <row r="1754">
          <cell r="I1754" t="str">
            <v/>
          </cell>
        </row>
        <row r="1755">
          <cell r="I1755" t="str">
            <v/>
          </cell>
        </row>
        <row r="1756">
          <cell r="I1756" t="str">
            <v/>
          </cell>
        </row>
        <row r="1757">
          <cell r="I1757" t="str">
            <v/>
          </cell>
        </row>
        <row r="1758">
          <cell r="I1758" t="str">
            <v/>
          </cell>
        </row>
        <row r="1759">
          <cell r="I1759" t="str">
            <v/>
          </cell>
        </row>
        <row r="1760">
          <cell r="I1760" t="str">
            <v/>
          </cell>
        </row>
        <row r="1761">
          <cell r="I1761" t="str">
            <v/>
          </cell>
        </row>
        <row r="1762">
          <cell r="I1762" t="str">
            <v/>
          </cell>
        </row>
        <row r="1763">
          <cell r="I1763" t="str">
            <v/>
          </cell>
        </row>
        <row r="1764">
          <cell r="I1764" t="str">
            <v/>
          </cell>
        </row>
        <row r="1765">
          <cell r="I1765" t="str">
            <v/>
          </cell>
        </row>
        <row r="1766">
          <cell r="I1766" t="str">
            <v/>
          </cell>
        </row>
        <row r="1767">
          <cell r="I1767" t="str">
            <v/>
          </cell>
        </row>
        <row r="1768">
          <cell r="I1768" t="str">
            <v/>
          </cell>
        </row>
        <row r="1769">
          <cell r="I1769" t="str">
            <v/>
          </cell>
        </row>
        <row r="1770">
          <cell r="I1770" t="str">
            <v/>
          </cell>
        </row>
        <row r="1771">
          <cell r="I1771" t="str">
            <v/>
          </cell>
        </row>
        <row r="1772">
          <cell r="I1772" t="str">
            <v/>
          </cell>
        </row>
        <row r="1773">
          <cell r="I1773" t="str">
            <v/>
          </cell>
        </row>
        <row r="1774">
          <cell r="I1774" t="str">
            <v/>
          </cell>
        </row>
        <row r="1775">
          <cell r="I1775" t="str">
            <v/>
          </cell>
        </row>
        <row r="1776">
          <cell r="I1776" t="str">
            <v/>
          </cell>
        </row>
        <row r="1777">
          <cell r="I1777" t="str">
            <v/>
          </cell>
        </row>
        <row r="1778">
          <cell r="I1778" t="str">
            <v/>
          </cell>
        </row>
        <row r="1779">
          <cell r="I1779" t="str">
            <v/>
          </cell>
        </row>
        <row r="1780">
          <cell r="I1780" t="str">
            <v/>
          </cell>
        </row>
        <row r="1781">
          <cell r="I1781" t="str">
            <v/>
          </cell>
        </row>
        <row r="1782">
          <cell r="I1782" t="str">
            <v/>
          </cell>
        </row>
        <row r="1783">
          <cell r="I1783" t="str">
            <v/>
          </cell>
        </row>
        <row r="1784">
          <cell r="I1784" t="str">
            <v/>
          </cell>
        </row>
        <row r="1785">
          <cell r="I1785" t="str">
            <v/>
          </cell>
        </row>
        <row r="1786">
          <cell r="I1786" t="str">
            <v/>
          </cell>
        </row>
        <row r="1787">
          <cell r="I1787" t="str">
            <v/>
          </cell>
        </row>
        <row r="1788">
          <cell r="I1788" t="str">
            <v/>
          </cell>
        </row>
        <row r="1789">
          <cell r="I1789" t="str">
            <v/>
          </cell>
        </row>
        <row r="1790">
          <cell r="I1790" t="str">
            <v/>
          </cell>
        </row>
        <row r="1791">
          <cell r="I1791" t="str">
            <v/>
          </cell>
        </row>
        <row r="1792">
          <cell r="I1792" t="str">
            <v/>
          </cell>
        </row>
        <row r="1793">
          <cell r="I1793" t="str">
            <v/>
          </cell>
        </row>
        <row r="1794">
          <cell r="I1794" t="str">
            <v/>
          </cell>
        </row>
        <row r="1795">
          <cell r="I1795" t="str">
            <v/>
          </cell>
        </row>
        <row r="1796">
          <cell r="I1796" t="str">
            <v/>
          </cell>
        </row>
        <row r="1797">
          <cell r="I1797" t="str">
            <v/>
          </cell>
        </row>
        <row r="1798">
          <cell r="I1798" t="str">
            <v/>
          </cell>
        </row>
        <row r="1799">
          <cell r="I1799" t="str">
            <v/>
          </cell>
        </row>
        <row r="1800">
          <cell r="I1800" t="str">
            <v/>
          </cell>
        </row>
        <row r="1801">
          <cell r="I1801" t="str">
            <v/>
          </cell>
        </row>
        <row r="1802">
          <cell r="I1802" t="str">
            <v/>
          </cell>
        </row>
        <row r="1803">
          <cell r="I1803" t="str">
            <v/>
          </cell>
        </row>
        <row r="1804">
          <cell r="I1804" t="str">
            <v/>
          </cell>
        </row>
        <row r="1805">
          <cell r="I1805" t="str">
            <v/>
          </cell>
        </row>
        <row r="1806">
          <cell r="I1806" t="str">
            <v/>
          </cell>
        </row>
        <row r="1807">
          <cell r="I1807" t="str">
            <v/>
          </cell>
        </row>
        <row r="1808">
          <cell r="I1808" t="str">
            <v/>
          </cell>
        </row>
        <row r="1809">
          <cell r="I1809" t="str">
            <v/>
          </cell>
        </row>
        <row r="1810">
          <cell r="I1810" t="str">
            <v/>
          </cell>
        </row>
        <row r="1811">
          <cell r="I1811" t="str">
            <v/>
          </cell>
        </row>
        <row r="1812">
          <cell r="I1812" t="str">
            <v/>
          </cell>
        </row>
        <row r="1813">
          <cell r="I1813" t="str">
            <v/>
          </cell>
        </row>
        <row r="1814">
          <cell r="I1814" t="str">
            <v/>
          </cell>
        </row>
        <row r="1815">
          <cell r="I1815" t="str">
            <v/>
          </cell>
        </row>
        <row r="1816">
          <cell r="I1816" t="str">
            <v/>
          </cell>
        </row>
        <row r="1817">
          <cell r="I1817" t="str">
            <v/>
          </cell>
        </row>
        <row r="1818">
          <cell r="I1818" t="str">
            <v/>
          </cell>
        </row>
        <row r="1819">
          <cell r="I1819" t="str">
            <v/>
          </cell>
        </row>
        <row r="1820">
          <cell r="I1820" t="str">
            <v/>
          </cell>
        </row>
        <row r="1821">
          <cell r="I1821" t="str">
            <v/>
          </cell>
        </row>
        <row r="1822">
          <cell r="I1822" t="str">
            <v/>
          </cell>
        </row>
        <row r="1823">
          <cell r="I1823" t="str">
            <v/>
          </cell>
        </row>
        <row r="1824">
          <cell r="I1824" t="str">
            <v/>
          </cell>
        </row>
        <row r="1825">
          <cell r="I1825" t="str">
            <v/>
          </cell>
        </row>
        <row r="1826">
          <cell r="I1826" t="str">
            <v/>
          </cell>
        </row>
        <row r="1827">
          <cell r="I1827" t="str">
            <v/>
          </cell>
        </row>
        <row r="1828">
          <cell r="I1828" t="str">
            <v/>
          </cell>
        </row>
        <row r="1829">
          <cell r="I1829" t="str">
            <v/>
          </cell>
        </row>
        <row r="1830">
          <cell r="I1830" t="str">
            <v/>
          </cell>
        </row>
        <row r="1831">
          <cell r="I1831" t="str">
            <v/>
          </cell>
        </row>
        <row r="1832">
          <cell r="I1832" t="str">
            <v/>
          </cell>
        </row>
        <row r="1833">
          <cell r="I1833" t="str">
            <v/>
          </cell>
        </row>
        <row r="1834">
          <cell r="I1834" t="str">
            <v/>
          </cell>
        </row>
        <row r="1835">
          <cell r="I1835" t="str">
            <v/>
          </cell>
        </row>
        <row r="1836">
          <cell r="I1836" t="str">
            <v/>
          </cell>
        </row>
        <row r="1837">
          <cell r="I1837" t="str">
            <v/>
          </cell>
        </row>
        <row r="1838">
          <cell r="I1838" t="str">
            <v/>
          </cell>
        </row>
        <row r="1839">
          <cell r="I1839" t="str">
            <v/>
          </cell>
        </row>
        <row r="1840">
          <cell r="I1840" t="str">
            <v/>
          </cell>
        </row>
        <row r="1841">
          <cell r="I1841" t="str">
            <v/>
          </cell>
        </row>
        <row r="1842">
          <cell r="I1842" t="str">
            <v/>
          </cell>
        </row>
        <row r="1843">
          <cell r="I1843" t="str">
            <v/>
          </cell>
        </row>
        <row r="1844">
          <cell r="I1844" t="str">
            <v/>
          </cell>
        </row>
        <row r="1845">
          <cell r="I1845" t="str">
            <v/>
          </cell>
        </row>
        <row r="1846">
          <cell r="I1846" t="str">
            <v/>
          </cell>
        </row>
        <row r="1847">
          <cell r="I1847" t="str">
            <v/>
          </cell>
        </row>
        <row r="1848">
          <cell r="I1848" t="str">
            <v/>
          </cell>
        </row>
        <row r="1849">
          <cell r="I1849" t="str">
            <v/>
          </cell>
        </row>
        <row r="1850">
          <cell r="I1850" t="str">
            <v/>
          </cell>
        </row>
        <row r="1851">
          <cell r="I1851" t="str">
            <v/>
          </cell>
        </row>
        <row r="1852">
          <cell r="I1852" t="str">
            <v/>
          </cell>
        </row>
        <row r="1853">
          <cell r="I1853" t="str">
            <v/>
          </cell>
        </row>
        <row r="1854">
          <cell r="I1854" t="str">
            <v/>
          </cell>
        </row>
        <row r="1855">
          <cell r="I1855" t="str">
            <v/>
          </cell>
        </row>
        <row r="1856">
          <cell r="I1856" t="str">
            <v/>
          </cell>
        </row>
        <row r="1857">
          <cell r="I1857" t="str">
            <v/>
          </cell>
        </row>
        <row r="1858">
          <cell r="I1858" t="str">
            <v/>
          </cell>
        </row>
        <row r="1859">
          <cell r="I1859" t="str">
            <v/>
          </cell>
        </row>
        <row r="1860">
          <cell r="I1860" t="str">
            <v/>
          </cell>
        </row>
        <row r="1861">
          <cell r="I1861" t="str">
            <v/>
          </cell>
        </row>
        <row r="1862">
          <cell r="I1862" t="str">
            <v/>
          </cell>
        </row>
        <row r="1863">
          <cell r="I1863" t="str">
            <v/>
          </cell>
        </row>
        <row r="1864">
          <cell r="I1864" t="str">
            <v/>
          </cell>
        </row>
        <row r="1865">
          <cell r="I1865" t="str">
            <v/>
          </cell>
        </row>
        <row r="1866">
          <cell r="I1866" t="str">
            <v/>
          </cell>
        </row>
        <row r="1867">
          <cell r="I1867" t="str">
            <v/>
          </cell>
        </row>
        <row r="1868">
          <cell r="I1868" t="str">
            <v/>
          </cell>
        </row>
        <row r="1869">
          <cell r="I1869" t="str">
            <v/>
          </cell>
        </row>
        <row r="1870">
          <cell r="I1870" t="str">
            <v/>
          </cell>
        </row>
        <row r="1871">
          <cell r="I1871" t="str">
            <v/>
          </cell>
        </row>
        <row r="1872">
          <cell r="I1872" t="str">
            <v/>
          </cell>
        </row>
        <row r="1873">
          <cell r="I1873" t="str">
            <v/>
          </cell>
        </row>
        <row r="1874">
          <cell r="I1874" t="str">
            <v/>
          </cell>
        </row>
        <row r="1875">
          <cell r="I1875" t="str">
            <v/>
          </cell>
        </row>
        <row r="1876">
          <cell r="I1876" t="str">
            <v/>
          </cell>
        </row>
        <row r="1877">
          <cell r="I1877" t="str">
            <v/>
          </cell>
        </row>
        <row r="1878">
          <cell r="I1878" t="str">
            <v/>
          </cell>
        </row>
        <row r="1879">
          <cell r="I1879" t="str">
            <v/>
          </cell>
        </row>
        <row r="1880">
          <cell r="I1880" t="str">
            <v/>
          </cell>
        </row>
        <row r="1881">
          <cell r="I1881" t="str">
            <v/>
          </cell>
        </row>
        <row r="1882">
          <cell r="I1882" t="str">
            <v/>
          </cell>
        </row>
        <row r="1883">
          <cell r="I1883" t="str">
            <v/>
          </cell>
        </row>
        <row r="1884">
          <cell r="I1884" t="str">
            <v/>
          </cell>
        </row>
        <row r="1885">
          <cell r="I1885" t="str">
            <v/>
          </cell>
        </row>
        <row r="1886">
          <cell r="I1886" t="str">
            <v/>
          </cell>
        </row>
        <row r="1887">
          <cell r="I1887" t="str">
            <v/>
          </cell>
        </row>
        <row r="1888">
          <cell r="I1888" t="str">
            <v/>
          </cell>
        </row>
        <row r="1889">
          <cell r="I1889" t="str">
            <v/>
          </cell>
        </row>
        <row r="1890">
          <cell r="I1890" t="str">
            <v/>
          </cell>
        </row>
        <row r="1891">
          <cell r="I1891" t="str">
            <v/>
          </cell>
        </row>
        <row r="1892">
          <cell r="I1892" t="str">
            <v/>
          </cell>
        </row>
        <row r="1893">
          <cell r="I1893" t="str">
            <v/>
          </cell>
        </row>
        <row r="1894">
          <cell r="I1894" t="str">
            <v/>
          </cell>
        </row>
        <row r="1895">
          <cell r="I1895" t="str">
            <v/>
          </cell>
        </row>
        <row r="1896">
          <cell r="I1896" t="str">
            <v/>
          </cell>
        </row>
        <row r="1897">
          <cell r="I1897" t="str">
            <v/>
          </cell>
        </row>
        <row r="1898">
          <cell r="I1898" t="str">
            <v/>
          </cell>
        </row>
        <row r="1899">
          <cell r="I1899" t="str">
            <v/>
          </cell>
        </row>
        <row r="1900">
          <cell r="I1900" t="str">
            <v/>
          </cell>
        </row>
        <row r="1901">
          <cell r="I1901" t="str">
            <v/>
          </cell>
        </row>
        <row r="1902">
          <cell r="I1902" t="str">
            <v/>
          </cell>
        </row>
        <row r="1903">
          <cell r="I1903" t="str">
            <v/>
          </cell>
        </row>
        <row r="1904">
          <cell r="I1904" t="str">
            <v/>
          </cell>
        </row>
        <row r="1905">
          <cell r="I1905" t="str">
            <v/>
          </cell>
        </row>
        <row r="1906">
          <cell r="I1906" t="str">
            <v/>
          </cell>
        </row>
        <row r="1907">
          <cell r="I1907" t="str">
            <v/>
          </cell>
        </row>
        <row r="1908">
          <cell r="I1908" t="str">
            <v/>
          </cell>
        </row>
        <row r="1909">
          <cell r="I1909" t="str">
            <v/>
          </cell>
        </row>
        <row r="1910">
          <cell r="I1910" t="str">
            <v/>
          </cell>
        </row>
        <row r="1911">
          <cell r="I1911" t="str">
            <v/>
          </cell>
        </row>
        <row r="1912">
          <cell r="I1912" t="str">
            <v/>
          </cell>
        </row>
        <row r="1913">
          <cell r="I1913" t="str">
            <v/>
          </cell>
        </row>
        <row r="1914">
          <cell r="I1914" t="str">
            <v/>
          </cell>
        </row>
        <row r="1915">
          <cell r="I1915" t="str">
            <v/>
          </cell>
        </row>
        <row r="1916">
          <cell r="I1916" t="str">
            <v/>
          </cell>
        </row>
        <row r="1917">
          <cell r="I1917" t="str">
            <v/>
          </cell>
        </row>
        <row r="1918">
          <cell r="I1918" t="str">
            <v/>
          </cell>
        </row>
        <row r="1919">
          <cell r="I1919" t="str">
            <v/>
          </cell>
        </row>
        <row r="1920">
          <cell r="I1920" t="str">
            <v/>
          </cell>
        </row>
        <row r="1921">
          <cell r="I1921" t="str">
            <v/>
          </cell>
        </row>
        <row r="1922">
          <cell r="I1922" t="str">
            <v/>
          </cell>
        </row>
        <row r="1923">
          <cell r="I1923" t="str">
            <v/>
          </cell>
        </row>
        <row r="1924">
          <cell r="I1924" t="str">
            <v/>
          </cell>
        </row>
        <row r="1925">
          <cell r="I1925" t="str">
            <v/>
          </cell>
        </row>
        <row r="1926">
          <cell r="I1926" t="str">
            <v/>
          </cell>
        </row>
        <row r="1927">
          <cell r="I1927" t="str">
            <v/>
          </cell>
        </row>
        <row r="1928">
          <cell r="I1928" t="str">
            <v/>
          </cell>
        </row>
        <row r="1929">
          <cell r="I1929" t="str">
            <v/>
          </cell>
        </row>
        <row r="1930">
          <cell r="I1930" t="str">
            <v/>
          </cell>
        </row>
        <row r="1931">
          <cell r="I1931" t="str">
            <v/>
          </cell>
        </row>
        <row r="1932">
          <cell r="I1932" t="str">
            <v/>
          </cell>
        </row>
        <row r="1933">
          <cell r="I1933" t="str">
            <v/>
          </cell>
        </row>
        <row r="1934">
          <cell r="I1934" t="str">
            <v/>
          </cell>
        </row>
        <row r="1935">
          <cell r="I1935" t="str">
            <v/>
          </cell>
        </row>
        <row r="1936">
          <cell r="I1936" t="str">
            <v/>
          </cell>
        </row>
        <row r="1937">
          <cell r="I1937" t="str">
            <v/>
          </cell>
        </row>
        <row r="1938">
          <cell r="I1938" t="str">
            <v/>
          </cell>
        </row>
        <row r="1939">
          <cell r="I1939" t="str">
            <v/>
          </cell>
        </row>
        <row r="1940">
          <cell r="I1940" t="str">
            <v/>
          </cell>
        </row>
        <row r="1941">
          <cell r="I1941" t="str">
            <v/>
          </cell>
        </row>
        <row r="1942">
          <cell r="I1942" t="str">
            <v/>
          </cell>
        </row>
        <row r="1943">
          <cell r="I1943" t="str">
            <v/>
          </cell>
        </row>
        <row r="1944">
          <cell r="I1944" t="str">
            <v/>
          </cell>
        </row>
        <row r="1945">
          <cell r="I1945" t="str">
            <v/>
          </cell>
        </row>
        <row r="1946">
          <cell r="I1946" t="str">
            <v/>
          </cell>
        </row>
        <row r="1947">
          <cell r="I1947" t="str">
            <v/>
          </cell>
        </row>
        <row r="1948">
          <cell r="I1948" t="str">
            <v/>
          </cell>
        </row>
        <row r="1949">
          <cell r="I1949" t="str">
            <v/>
          </cell>
        </row>
        <row r="1950">
          <cell r="I1950" t="str">
            <v/>
          </cell>
        </row>
        <row r="1951">
          <cell r="I1951" t="str">
            <v/>
          </cell>
        </row>
        <row r="1952">
          <cell r="I1952" t="str">
            <v/>
          </cell>
        </row>
        <row r="1953">
          <cell r="I1953" t="str">
            <v/>
          </cell>
        </row>
        <row r="1954">
          <cell r="I1954" t="str">
            <v/>
          </cell>
        </row>
        <row r="1955">
          <cell r="I1955" t="str">
            <v/>
          </cell>
        </row>
        <row r="1956">
          <cell r="I1956" t="str">
            <v/>
          </cell>
        </row>
        <row r="1957">
          <cell r="I1957" t="str">
            <v/>
          </cell>
        </row>
        <row r="1958">
          <cell r="I1958" t="str">
            <v/>
          </cell>
        </row>
        <row r="1959">
          <cell r="I1959" t="str">
            <v/>
          </cell>
        </row>
        <row r="1960">
          <cell r="I1960" t="str">
            <v/>
          </cell>
        </row>
        <row r="1961">
          <cell r="I1961" t="str">
            <v/>
          </cell>
        </row>
        <row r="1962">
          <cell r="I1962" t="str">
            <v/>
          </cell>
        </row>
        <row r="1963">
          <cell r="I1963" t="str">
            <v/>
          </cell>
        </row>
        <row r="1964">
          <cell r="I1964" t="str">
            <v/>
          </cell>
        </row>
        <row r="1965">
          <cell r="I1965" t="str">
            <v/>
          </cell>
        </row>
        <row r="1966">
          <cell r="I1966" t="str">
            <v/>
          </cell>
        </row>
        <row r="1967">
          <cell r="I1967" t="str">
            <v/>
          </cell>
        </row>
        <row r="1968">
          <cell r="I1968" t="str">
            <v/>
          </cell>
        </row>
        <row r="1969">
          <cell r="I1969" t="str">
            <v/>
          </cell>
        </row>
        <row r="1970">
          <cell r="I1970" t="str">
            <v/>
          </cell>
        </row>
        <row r="1971">
          <cell r="I1971" t="str">
            <v/>
          </cell>
        </row>
        <row r="1972">
          <cell r="I1972" t="str">
            <v/>
          </cell>
        </row>
        <row r="1973">
          <cell r="I1973" t="str">
            <v/>
          </cell>
        </row>
        <row r="1974">
          <cell r="I1974" t="str">
            <v/>
          </cell>
        </row>
        <row r="1975">
          <cell r="I1975" t="str">
            <v/>
          </cell>
        </row>
        <row r="1976">
          <cell r="I1976" t="str">
            <v/>
          </cell>
        </row>
        <row r="1977">
          <cell r="I1977" t="str">
            <v/>
          </cell>
        </row>
        <row r="1978">
          <cell r="I1978" t="str">
            <v/>
          </cell>
        </row>
        <row r="1979">
          <cell r="I1979" t="str">
            <v/>
          </cell>
        </row>
        <row r="1980">
          <cell r="I1980" t="str">
            <v/>
          </cell>
        </row>
        <row r="1981">
          <cell r="I1981" t="str">
            <v/>
          </cell>
        </row>
        <row r="1982">
          <cell r="I1982" t="str">
            <v/>
          </cell>
        </row>
        <row r="1983">
          <cell r="I1983" t="str">
            <v/>
          </cell>
        </row>
        <row r="1984">
          <cell r="I1984" t="str">
            <v/>
          </cell>
        </row>
        <row r="1985">
          <cell r="I1985" t="str">
            <v/>
          </cell>
        </row>
        <row r="1986">
          <cell r="I1986" t="str">
            <v/>
          </cell>
        </row>
        <row r="1987">
          <cell r="I1987" t="str">
            <v/>
          </cell>
        </row>
        <row r="1988">
          <cell r="I1988" t="str">
            <v/>
          </cell>
        </row>
        <row r="1989">
          <cell r="I1989" t="str">
            <v/>
          </cell>
        </row>
        <row r="1990">
          <cell r="I1990" t="str">
            <v/>
          </cell>
        </row>
        <row r="1991">
          <cell r="I1991" t="str">
            <v/>
          </cell>
        </row>
        <row r="1992">
          <cell r="I1992" t="str">
            <v/>
          </cell>
        </row>
        <row r="1993">
          <cell r="I1993" t="str">
            <v/>
          </cell>
        </row>
        <row r="1994">
          <cell r="I1994" t="str">
            <v/>
          </cell>
        </row>
        <row r="1995">
          <cell r="I1995" t="str">
            <v/>
          </cell>
        </row>
        <row r="1996">
          <cell r="I1996" t="str">
            <v/>
          </cell>
        </row>
        <row r="1997">
          <cell r="I1997" t="str">
            <v/>
          </cell>
        </row>
        <row r="1998">
          <cell r="I1998" t="str">
            <v/>
          </cell>
        </row>
        <row r="1999">
          <cell r="I1999" t="str">
            <v/>
          </cell>
        </row>
        <row r="2000">
          <cell r="I2000" t="str">
            <v/>
          </cell>
        </row>
        <row r="2001">
          <cell r="I2001" t="str">
            <v/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109377-A6F2-4785-8D01-A1D9A0351E2D}" name="Table1" displayName="Table1" ref="A1:Y215" totalsRowShown="0" headerRowDxfId="30" dataDxfId="28" headerRowBorderDxfId="29" tableBorderDxfId="27">
  <autoFilter ref="A1:Y215" xr:uid="{E8109377-A6F2-4785-8D01-A1D9A0351E2D}"/>
  <tableColumns count="25">
    <tableColumn id="1" xr3:uid="{159FDD97-FA88-433A-A77E-EF2CED39420F}" name="ESBN HP Register" dataDxfId="26"/>
    <tableColumn id="2" xr3:uid="{A686535B-676E-497F-9017-82248BA90F7B}" name="Column B" dataDxfId="25"/>
    <tableColumn id="3" xr3:uid="{66B0D8AF-5826-48C9-8B88-1916F7521F23}" name="For Devices Compliant on ENA Connect Direct" dataDxfId="24"/>
    <tableColumn id="5" xr3:uid="{B7057B5C-59E0-4FF8-BCAC-F540DC3DBFC1}" name="Product Information" dataDxfId="23"/>
    <tableColumn id="6" xr3:uid="{62436AFC-AAED-4BEA-9ACD-08DD45C865CE}" name="Column E" dataDxfId="22"/>
    <tableColumn id="7" xr3:uid="{CF6F94E8-361B-4D2B-ABDE-0A92AB2DE28B}" name="Column F" dataDxfId="21"/>
    <tableColumn id="8" xr3:uid="{70298D76-E9EA-41DB-A30F-2971A16DD67B}" name="Column G" dataDxfId="20"/>
    <tableColumn id="9" xr3:uid="{88702321-E31B-48AD-9FF8-1FF0CF401078}" name="Column H"/>
    <tableColumn id="10" xr3:uid="{BFE4B5E9-64CA-498B-8567-1A060F7C2A3F}" name="Column I" dataDxfId="19"/>
    <tableColumn id="17" xr3:uid="{DF0DD340-5DE9-4378-B22B-F41AAEA13627}" name="Supply " dataDxfId="18"/>
    <tableColumn id="18" xr3:uid="{05B6889E-4296-4089-AEF8-50024423B48A}" name="Column K" dataDxfId="17"/>
    <tableColumn id="19" xr3:uid="{B1D0E24F-6566-465A-9B15-13A3396F8F64}" name="Column L" dataDxfId="16"/>
    <tableColumn id="20" xr3:uid="{91874E15-58CE-4C7F-843E-2086926A6E6D}" name="Column M" dataDxfId="15"/>
    <tableColumn id="21" xr3:uid="{232E2D86-523C-4B21-976E-FB8F47834ADC}" name="Heat Pump Module"/>
    <tableColumn id="22" xr3:uid="{75724B59-CDEB-49C3-A5D8-B85C74BD9B80}" name="Column O" dataDxfId="14"/>
    <tableColumn id="23" xr3:uid="{32B3FD04-60B1-431A-BE3E-6A3EE2EBC480}" name="Column P" dataDxfId="13"/>
    <tableColumn id="24" xr3:uid="{93FED373-1E58-425B-B527-7EC624B672B0}" name="Column Q" dataDxfId="12"/>
    <tableColumn id="25" xr3:uid="{0E4B83FD-DC11-462C-A336-F3242F9AC7F6}" name="Heat Pump Accessory (s)" dataDxfId="11"/>
    <tableColumn id="26" xr3:uid="{CCD564F5-27FD-444A-9775-F565A5B5ED42}" name="Column S" dataDxfId="10"/>
    <tableColumn id="27" xr3:uid="{DFB1894C-2E72-4E56-80A1-8BBE56CBA175}" name="Column T" dataDxfId="9"/>
    <tableColumn id="28" xr3:uid="{76178C6A-E348-4305-80BC-D91E00B5BC2A}" name="Column U" dataDxfId="8"/>
    <tableColumn id="29" xr3:uid="{4E09D011-4819-4D18-8733-2B66365987F5}" name="Column V"/>
    <tableColumn id="30" xr3:uid="{AC89C5AF-D02B-4E31-B7CB-6D34B4DAE112}" name="Column W"/>
    <tableColumn id="31" xr3:uid="{C82C0846-882C-4E2A-9F5F-D9EA41E7D6A3}" name="Column X"/>
    <tableColumn id="32" xr3:uid="{5FD54C92-AD07-4475-B596-2742B2C81C7D}" name="Column Y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859024-58ED-42BA-B502-119068AC71EA}" name="Table2" displayName="Table2" ref="A1:L27" totalsRowShown="0" headerRowDxfId="7" headerRowBorderDxfId="6">
  <autoFilter ref="A1:L27" xr:uid="{04859024-58ED-42BA-B502-119068AC71EA}"/>
  <tableColumns count="12">
    <tableColumn id="1" xr3:uid="{9CF09E94-005A-4960-8435-A60C4E07044E}" name="ESBN DC EVCP Register"/>
    <tableColumn id="2" xr3:uid="{61F2637A-03D8-4047-BBAA-0720E39B49CB}" name="Column B"/>
    <tableColumn id="3" xr3:uid="{F2FB56E7-B6AE-46A4-89ED-E38E3E19C0F5}" name="For Devices Compliant on ENA Connect Direct"/>
    <tableColumn id="5" xr3:uid="{CB687AC7-89A4-442B-9217-1E0D2F3D64E7}" name="Product Information"/>
    <tableColumn id="6" xr3:uid="{44ED1F07-57E1-4C30-9DDB-B065FEF222C1}" name="Column E"/>
    <tableColumn id="7" xr3:uid="{72284E9E-9272-4888-93EC-D1BA5311E293}" name="Column F"/>
    <tableColumn id="8" xr3:uid="{4068225D-4C12-459A-AF93-39E47BA98F1C}" name="Column G" dataDxfId="5"/>
    <tableColumn id="9" xr3:uid="{494A7D52-60F6-4523-9E23-25F41D4F8EBB}" name="Column H"/>
    <tableColumn id="10" xr3:uid="{61B3EAD6-0DD4-4784-A835-78F06C923429}" name="Column I"/>
    <tableColumn id="11" xr3:uid="{C6E055C8-58F5-438B-8A37-795C36D852C0}" name="Column J"/>
    <tableColumn id="12" xr3:uid="{15C76293-839C-43B8-BD04-9BE5350624A3}" name="Column K"/>
    <tableColumn id="13" xr3:uid="{671AAC14-DDC5-4842-A49F-7831083B48B5}" name="Column 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BC7DC8A-150C-41BF-BE5F-E3F06DBC358D}" name="Table4" displayName="Table4" ref="A1:J32" totalsRowShown="0" headerRowDxfId="4" headerRowBorderDxfId="3" tableBorderDxfId="2">
  <autoFilter ref="A1:J32" xr:uid="{1BC7DC8A-150C-41BF-BE5F-E3F06DBC358D}"/>
  <tableColumns count="10">
    <tableColumn id="1" xr3:uid="{A407FBAC-F9CF-414F-AE7C-B05F8515BB9F}" name="ESBN AC EVCP Register"/>
    <tableColumn id="2" xr3:uid="{68D785B1-E31A-47B3-AFEC-FAAD18578CAE}" name="Column B"/>
    <tableColumn id="3" xr3:uid="{C43E23A6-2445-47BD-A9E1-AA4A208C0EBA}" name="For Devices Compliant on ENA Connect Direct"/>
    <tableColumn id="5" xr3:uid="{2621C2E6-5108-4972-9A60-555EB2F4983D}" name="Product Information"/>
    <tableColumn id="6" xr3:uid="{76F651F1-B336-4842-B941-308D165EA6A5}" name="Column E"/>
    <tableColumn id="7" xr3:uid="{59D59F34-9E96-4327-BCDA-F23D60B40E5E}" name="Column F"/>
    <tableColumn id="8" xr3:uid="{3FEBDEBA-72FE-4A67-BEB6-8EEEECD6457C}" name="Column G"/>
    <tableColumn id="9" xr3:uid="{E87567D7-37AA-4530-B9E0-C0DFC9C1AA8F}" name="Column H"/>
    <tableColumn id="10" xr3:uid="{2ACCFCFB-3181-4910-B4C8-EF65EB032544}" name="Column I"/>
    <tableColumn id="11" xr3:uid="{C67125BE-D577-4297-83E3-ECE29AC074BB}" name="Column J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020C-A063-4D9A-A636-A3EF913B9DBF}">
  <dimension ref="A1:AG215"/>
  <sheetViews>
    <sheetView tabSelected="1" zoomScale="90" zoomScaleNormal="90" workbookViewId="0">
      <selection activeCell="C18" sqref="C18"/>
    </sheetView>
  </sheetViews>
  <sheetFormatPr defaultRowHeight="14.4"/>
  <cols>
    <col min="1" max="1" width="18" bestFit="1" customWidth="1"/>
    <col min="2" max="2" width="15.6640625" style="103" customWidth="1"/>
    <col min="3" max="3" width="17.109375" customWidth="1"/>
    <col min="4" max="4" width="15.88671875" customWidth="1"/>
    <col min="5" max="5" width="17.6640625" customWidth="1"/>
    <col min="6" max="6" width="39.109375" bestFit="1" customWidth="1"/>
    <col min="7" max="7" width="18.6640625" customWidth="1"/>
    <col min="8" max="8" width="19.109375" customWidth="1"/>
    <col min="9" max="9" width="15.109375" customWidth="1"/>
    <col min="10" max="10" width="9.88671875" customWidth="1"/>
    <col min="12" max="12" width="11.44140625" customWidth="1"/>
    <col min="13" max="13" width="13.33203125" customWidth="1"/>
    <col min="14" max="14" width="14.109375" customWidth="1"/>
    <col min="15" max="15" width="17.5546875" customWidth="1"/>
    <col min="16" max="16" width="11.5546875" customWidth="1"/>
    <col min="17" max="17" width="11.44140625" style="4" customWidth="1"/>
    <col min="18" max="18" width="11.109375" style="4" bestFit="1" customWidth="1"/>
    <col min="19" max="19" width="21.109375" style="4" bestFit="1" customWidth="1"/>
    <col min="20" max="20" width="21.5546875" style="4" bestFit="1" customWidth="1"/>
    <col min="21" max="21" width="16.88671875" customWidth="1"/>
    <col min="22" max="22" width="24.33203125" bestFit="1" customWidth="1"/>
    <col min="23" max="23" width="16.109375" customWidth="1"/>
    <col min="24" max="24" width="17.44140625" customWidth="1"/>
    <col min="25" max="25" width="30.6640625" customWidth="1"/>
    <col min="26" max="26" width="11.109375" bestFit="1" customWidth="1"/>
    <col min="27" max="27" width="47" customWidth="1"/>
    <col min="28" max="28" width="11.109375" bestFit="1" customWidth="1"/>
    <col min="29" max="29" width="16.88671875" customWidth="1"/>
    <col min="30" max="30" width="16" customWidth="1"/>
    <col min="31" max="31" width="17.109375" customWidth="1"/>
    <col min="32" max="32" width="21.44140625" customWidth="1"/>
    <col min="33" max="33" width="30" style="4" customWidth="1"/>
    <col min="34" max="35" width="4.88671875" customWidth="1"/>
  </cols>
  <sheetData>
    <row r="1" spans="1:33" ht="14.4" customHeight="1">
      <c r="A1" s="113" t="s">
        <v>0</v>
      </c>
      <c r="B1" s="114" t="s">
        <v>1</v>
      </c>
      <c r="C1" s="115" t="s">
        <v>2</v>
      </c>
      <c r="D1" s="116" t="s">
        <v>3</v>
      </c>
      <c r="E1" s="117" t="s">
        <v>4</v>
      </c>
      <c r="F1" s="117" t="s">
        <v>5</v>
      </c>
      <c r="G1" s="117" t="s">
        <v>6</v>
      </c>
      <c r="H1" s="117" t="s">
        <v>7</v>
      </c>
      <c r="I1" s="117" t="s">
        <v>8</v>
      </c>
      <c r="J1" s="118" t="s">
        <v>9</v>
      </c>
      <c r="K1" s="118" t="s">
        <v>10</v>
      </c>
      <c r="L1" s="118" t="s">
        <v>11</v>
      </c>
      <c r="M1" s="118" t="s">
        <v>12</v>
      </c>
      <c r="N1" s="118" t="s">
        <v>13</v>
      </c>
      <c r="O1" s="118" t="s">
        <v>14</v>
      </c>
      <c r="P1" s="118" t="s">
        <v>15</v>
      </c>
      <c r="Q1" s="118" t="s">
        <v>16</v>
      </c>
      <c r="R1" s="118" t="s">
        <v>17</v>
      </c>
      <c r="S1" s="118" t="s">
        <v>18</v>
      </c>
      <c r="T1" s="118" t="s">
        <v>19</v>
      </c>
      <c r="U1" s="118" t="s">
        <v>20</v>
      </c>
      <c r="V1" s="118" t="s">
        <v>21</v>
      </c>
      <c r="W1" s="118" t="s">
        <v>22</v>
      </c>
      <c r="X1" s="118" t="s">
        <v>23</v>
      </c>
      <c r="Y1" s="118" t="s">
        <v>24</v>
      </c>
      <c r="Z1" s="1"/>
      <c r="AA1" s="1"/>
      <c r="AG1"/>
    </row>
    <row r="2" spans="1:33" ht="57" customHeight="1">
      <c r="A2" s="141" t="s">
        <v>25</v>
      </c>
      <c r="B2" s="141" t="s">
        <v>26</v>
      </c>
      <c r="C2" s="142" t="s">
        <v>27</v>
      </c>
      <c r="D2" s="142" t="s">
        <v>28</v>
      </c>
      <c r="E2" s="142" t="s">
        <v>29</v>
      </c>
      <c r="F2" s="142" t="s">
        <v>30</v>
      </c>
      <c r="G2" s="142" t="s">
        <v>31</v>
      </c>
      <c r="H2" s="142" t="s">
        <v>32</v>
      </c>
      <c r="I2" s="142" t="s">
        <v>33</v>
      </c>
      <c r="J2" s="142" t="s">
        <v>34</v>
      </c>
      <c r="K2" s="142" t="s">
        <v>35</v>
      </c>
      <c r="L2" s="142" t="s">
        <v>36</v>
      </c>
      <c r="M2" s="142" t="s">
        <v>37</v>
      </c>
      <c r="N2" s="142" t="s">
        <v>38</v>
      </c>
      <c r="O2" s="142" t="s">
        <v>39</v>
      </c>
      <c r="P2" s="142" t="s">
        <v>40</v>
      </c>
      <c r="Q2" s="142" t="s">
        <v>41</v>
      </c>
      <c r="R2" s="142" t="s">
        <v>42</v>
      </c>
      <c r="S2" s="142" t="s">
        <v>43</v>
      </c>
      <c r="T2" s="142" t="s">
        <v>44</v>
      </c>
      <c r="U2" s="142" t="s">
        <v>45</v>
      </c>
      <c r="V2" s="142" t="s">
        <v>46</v>
      </c>
      <c r="W2" s="142" t="s">
        <v>47</v>
      </c>
      <c r="X2" s="142" t="s">
        <v>48</v>
      </c>
      <c r="Y2" s="142" t="s">
        <v>49</v>
      </c>
      <c r="Z2" s="2"/>
      <c r="AA2" s="2"/>
      <c r="AG2"/>
    </row>
    <row r="3" spans="1:33" s="109" customFormat="1" ht="15" customHeight="1">
      <c r="A3" s="112" t="s">
        <v>51</v>
      </c>
      <c r="B3" s="106">
        <v>45589</v>
      </c>
      <c r="C3" s="105" t="s">
        <v>52</v>
      </c>
      <c r="D3" s="105" t="s">
        <v>53</v>
      </c>
      <c r="E3" s="105" t="s">
        <v>54</v>
      </c>
      <c r="F3" s="105" t="s">
        <v>54</v>
      </c>
      <c r="G3" s="105"/>
      <c r="H3" s="105" t="s">
        <v>55</v>
      </c>
      <c r="I3" s="105" t="s">
        <v>56</v>
      </c>
      <c r="J3" s="105">
        <v>1</v>
      </c>
      <c r="K3" s="105">
        <v>230</v>
      </c>
      <c r="L3" s="107">
        <v>10.1</v>
      </c>
      <c r="M3" s="107">
        <v>2.3199999999999998</v>
      </c>
      <c r="N3" s="105" t="s">
        <v>57</v>
      </c>
      <c r="O3" s="105" t="s">
        <v>54</v>
      </c>
      <c r="P3" s="107">
        <v>10.1</v>
      </c>
      <c r="Q3" s="107">
        <v>2.3199999999999998</v>
      </c>
      <c r="R3" s="105"/>
      <c r="S3" s="105"/>
      <c r="T3" s="105"/>
      <c r="U3" s="105"/>
      <c r="V3" s="105"/>
      <c r="W3" s="105"/>
      <c r="X3" s="105"/>
      <c r="Y3" s="105"/>
    </row>
    <row r="4" spans="1:33" s="85" customFormat="1" ht="15" customHeight="1">
      <c r="A4" s="112" t="s">
        <v>60</v>
      </c>
      <c r="B4" s="106">
        <v>45589</v>
      </c>
      <c r="C4" s="105" t="s">
        <v>61</v>
      </c>
      <c r="D4" s="105" t="s">
        <v>53</v>
      </c>
      <c r="E4" s="105" t="s">
        <v>62</v>
      </c>
      <c r="F4" s="105" t="s">
        <v>62</v>
      </c>
      <c r="G4" s="105"/>
      <c r="H4" s="105" t="s">
        <v>55</v>
      </c>
      <c r="I4" s="105" t="s">
        <v>56</v>
      </c>
      <c r="J4" s="105">
        <v>1</v>
      </c>
      <c r="K4" s="105">
        <v>230</v>
      </c>
      <c r="L4" s="107">
        <v>11.9</v>
      </c>
      <c r="M4" s="107">
        <v>2.74</v>
      </c>
      <c r="N4" s="105" t="s">
        <v>57</v>
      </c>
      <c r="O4" s="105" t="s">
        <v>62</v>
      </c>
      <c r="P4" s="107">
        <v>11.9</v>
      </c>
      <c r="Q4" s="107">
        <v>2.74</v>
      </c>
      <c r="R4" s="105"/>
      <c r="S4" s="105"/>
      <c r="T4" s="105"/>
      <c r="U4" s="105"/>
      <c r="V4" s="105"/>
      <c r="W4" s="105"/>
      <c r="X4" s="105"/>
      <c r="Y4" s="105"/>
    </row>
    <row r="5" spans="1:33" s="85" customFormat="1" ht="15" customHeight="1">
      <c r="A5" s="112" t="s">
        <v>63</v>
      </c>
      <c r="B5" s="106">
        <v>45589</v>
      </c>
      <c r="C5" s="105" t="s">
        <v>64</v>
      </c>
      <c r="D5" s="105" t="s">
        <v>53</v>
      </c>
      <c r="E5" s="105" t="s">
        <v>65</v>
      </c>
      <c r="F5" s="105" t="s">
        <v>65</v>
      </c>
      <c r="G5" s="105"/>
      <c r="H5" s="105" t="s">
        <v>55</v>
      </c>
      <c r="I5" s="105" t="s">
        <v>56</v>
      </c>
      <c r="J5" s="105">
        <v>1</v>
      </c>
      <c r="K5" s="105">
        <v>230</v>
      </c>
      <c r="L5" s="107">
        <v>14.9</v>
      </c>
      <c r="M5" s="107">
        <v>3.43</v>
      </c>
      <c r="N5" s="105" t="s">
        <v>57</v>
      </c>
      <c r="O5" s="105" t="s">
        <v>65</v>
      </c>
      <c r="P5" s="107">
        <v>14.9</v>
      </c>
      <c r="Q5" s="107">
        <v>3.43</v>
      </c>
      <c r="R5" s="105"/>
      <c r="S5" s="105"/>
      <c r="T5" s="105"/>
      <c r="U5" s="105"/>
      <c r="V5" s="105"/>
      <c r="W5" s="105"/>
      <c r="X5" s="105"/>
      <c r="Y5" s="105"/>
    </row>
    <row r="6" spans="1:33" s="85" customFormat="1" ht="15" customHeight="1">
      <c r="A6" s="112" t="s">
        <v>66</v>
      </c>
      <c r="B6" s="106">
        <v>45589</v>
      </c>
      <c r="C6" s="105" t="s">
        <v>67</v>
      </c>
      <c r="D6" s="105" t="s">
        <v>53</v>
      </c>
      <c r="E6" s="105" t="s">
        <v>68</v>
      </c>
      <c r="F6" s="105" t="s">
        <v>68</v>
      </c>
      <c r="G6" s="105"/>
      <c r="H6" s="105" t="s">
        <v>55</v>
      </c>
      <c r="I6" s="105" t="s">
        <v>56</v>
      </c>
      <c r="J6" s="105">
        <v>1</v>
      </c>
      <c r="K6" s="105">
        <v>230</v>
      </c>
      <c r="L6" s="107">
        <v>16.2</v>
      </c>
      <c r="M6" s="107">
        <v>3.73</v>
      </c>
      <c r="N6" s="105" t="s">
        <v>57</v>
      </c>
      <c r="O6" s="105" t="s">
        <v>68</v>
      </c>
      <c r="P6" s="107">
        <v>16.2</v>
      </c>
      <c r="Q6" s="107">
        <v>3.73</v>
      </c>
      <c r="R6" s="105"/>
      <c r="S6" s="105"/>
      <c r="T6" s="105"/>
      <c r="U6" s="105"/>
      <c r="V6" s="105"/>
      <c r="W6" s="105"/>
      <c r="X6" s="105"/>
      <c r="Y6" s="105"/>
    </row>
    <row r="7" spans="1:33" s="85" customFormat="1" ht="15" customHeight="1">
      <c r="A7" s="112" t="s">
        <v>69</v>
      </c>
      <c r="B7" s="106">
        <v>45589</v>
      </c>
      <c r="C7" s="105" t="s">
        <v>70</v>
      </c>
      <c r="D7" s="105" t="s">
        <v>53</v>
      </c>
      <c r="E7" s="105" t="s">
        <v>71</v>
      </c>
      <c r="F7" s="105" t="s">
        <v>71</v>
      </c>
      <c r="G7" s="105"/>
      <c r="H7" s="105" t="s">
        <v>55</v>
      </c>
      <c r="I7" s="105" t="s">
        <v>56</v>
      </c>
      <c r="J7" s="105">
        <v>1</v>
      </c>
      <c r="K7" s="105">
        <v>230</v>
      </c>
      <c r="L7" s="107">
        <v>24.2</v>
      </c>
      <c r="M7" s="107">
        <v>5.57</v>
      </c>
      <c r="N7" s="105" t="s">
        <v>57</v>
      </c>
      <c r="O7" s="105" t="s">
        <v>71</v>
      </c>
      <c r="P7" s="107">
        <v>24.2</v>
      </c>
      <c r="Q7" s="107">
        <v>5.57</v>
      </c>
      <c r="R7" s="105"/>
      <c r="S7" s="105"/>
      <c r="T7" s="105"/>
      <c r="U7" s="105"/>
      <c r="V7" s="105"/>
      <c r="W7" s="105"/>
      <c r="X7" s="105"/>
      <c r="Y7" s="105"/>
    </row>
    <row r="8" spans="1:33" s="85" customFormat="1" ht="15" customHeight="1">
      <c r="A8" s="112" t="s">
        <v>72</v>
      </c>
      <c r="B8" s="106">
        <v>45589</v>
      </c>
      <c r="C8" s="105" t="s">
        <v>73</v>
      </c>
      <c r="D8" s="105" t="s">
        <v>53</v>
      </c>
      <c r="E8" s="105" t="s">
        <v>74</v>
      </c>
      <c r="F8" s="105" t="s">
        <v>74</v>
      </c>
      <c r="G8" s="105"/>
      <c r="H8" s="105" t="s">
        <v>55</v>
      </c>
      <c r="I8" s="105" t="s">
        <v>56</v>
      </c>
      <c r="J8" s="105">
        <v>1</v>
      </c>
      <c r="K8" s="105">
        <v>230</v>
      </c>
      <c r="L8" s="107">
        <v>25.22</v>
      </c>
      <c r="M8" s="107">
        <v>5.8</v>
      </c>
      <c r="N8" s="105" t="s">
        <v>57</v>
      </c>
      <c r="O8" s="105" t="s">
        <v>74</v>
      </c>
      <c r="P8" s="107">
        <v>25.22</v>
      </c>
      <c r="Q8" s="107">
        <v>5.8</v>
      </c>
      <c r="R8" s="105"/>
      <c r="S8" s="105"/>
      <c r="T8" s="105"/>
      <c r="U8" s="105"/>
      <c r="V8" s="105"/>
      <c r="W8" s="105"/>
      <c r="X8" s="105"/>
      <c r="Y8" s="105"/>
    </row>
    <row r="9" spans="1:33" s="85" customFormat="1" ht="15" customHeight="1">
      <c r="A9" s="112" t="s">
        <v>75</v>
      </c>
      <c r="B9" s="106">
        <v>45589</v>
      </c>
      <c r="C9" s="105" t="s">
        <v>76</v>
      </c>
      <c r="D9" s="105" t="s">
        <v>53</v>
      </c>
      <c r="E9" s="105" t="s">
        <v>77</v>
      </c>
      <c r="F9" s="105" t="s">
        <v>77</v>
      </c>
      <c r="G9" s="105"/>
      <c r="H9" s="105" t="s">
        <v>55</v>
      </c>
      <c r="I9" s="105" t="s">
        <v>56</v>
      </c>
      <c r="J9" s="105">
        <v>1</v>
      </c>
      <c r="K9" s="105">
        <v>230</v>
      </c>
      <c r="L9" s="107">
        <v>26.96</v>
      </c>
      <c r="M9" s="107">
        <v>6.2</v>
      </c>
      <c r="N9" s="105" t="s">
        <v>57</v>
      </c>
      <c r="O9" s="105" t="s">
        <v>77</v>
      </c>
      <c r="P9" s="107">
        <v>26.96</v>
      </c>
      <c r="Q9" s="107">
        <v>6.2</v>
      </c>
      <c r="R9" s="105"/>
      <c r="S9" s="105"/>
      <c r="T9" s="105"/>
      <c r="U9" s="105"/>
      <c r="V9" s="105"/>
      <c r="W9" s="105"/>
      <c r="X9" s="105"/>
      <c r="Y9" s="105"/>
    </row>
    <row r="10" spans="1:33">
      <c r="A10" s="112" t="s">
        <v>78</v>
      </c>
      <c r="B10" s="106">
        <v>45589</v>
      </c>
      <c r="C10" s="105" t="s">
        <v>79</v>
      </c>
      <c r="D10" s="105" t="s">
        <v>53</v>
      </c>
      <c r="E10" s="105" t="s">
        <v>80</v>
      </c>
      <c r="F10" s="105" t="s">
        <v>80</v>
      </c>
      <c r="G10" s="105"/>
      <c r="H10" s="105" t="s">
        <v>55</v>
      </c>
      <c r="I10" s="105" t="s">
        <v>56</v>
      </c>
      <c r="J10" s="105">
        <v>3</v>
      </c>
      <c r="K10" s="105">
        <v>400</v>
      </c>
      <c r="L10" s="107">
        <v>7.94</v>
      </c>
      <c r="M10" s="107">
        <v>5.5</v>
      </c>
      <c r="N10" s="105" t="s">
        <v>57</v>
      </c>
      <c r="O10" s="105" t="s">
        <v>80</v>
      </c>
      <c r="P10" s="107">
        <v>7.94</v>
      </c>
      <c r="Q10" s="107">
        <v>5.5</v>
      </c>
      <c r="R10" s="105"/>
      <c r="S10" s="105"/>
      <c r="T10" s="105"/>
      <c r="U10" s="105"/>
      <c r="V10" s="105"/>
      <c r="W10" s="105"/>
      <c r="X10" s="105"/>
      <c r="Y10" s="105"/>
      <c r="AG10"/>
    </row>
    <row r="11" spans="1:33">
      <c r="A11" s="112" t="s">
        <v>81</v>
      </c>
      <c r="B11" s="106">
        <v>45589</v>
      </c>
      <c r="C11" s="105" t="s">
        <v>82</v>
      </c>
      <c r="D11" s="105" t="s">
        <v>53</v>
      </c>
      <c r="E11" s="105" t="s">
        <v>83</v>
      </c>
      <c r="F11" s="105" t="s">
        <v>83</v>
      </c>
      <c r="G11" s="105"/>
      <c r="H11" s="105" t="s">
        <v>55</v>
      </c>
      <c r="I11" s="105" t="s">
        <v>56</v>
      </c>
      <c r="J11" s="105">
        <v>3</v>
      </c>
      <c r="K11" s="105">
        <v>400</v>
      </c>
      <c r="L11" s="107">
        <v>8.3699999999999992</v>
      </c>
      <c r="M11" s="107">
        <v>5.8</v>
      </c>
      <c r="N11" s="105" t="s">
        <v>57</v>
      </c>
      <c r="O11" s="105" t="s">
        <v>83</v>
      </c>
      <c r="P11" s="107">
        <v>8.3699999999999992</v>
      </c>
      <c r="Q11" s="107">
        <v>5.8</v>
      </c>
      <c r="R11" s="105"/>
      <c r="S11" s="105"/>
      <c r="T11" s="105"/>
      <c r="U11" s="105"/>
      <c r="V11" s="105"/>
      <c r="W11" s="105"/>
      <c r="X11" s="105"/>
      <c r="Y11" s="105"/>
      <c r="AG11"/>
    </row>
    <row r="12" spans="1:33" ht="15" customHeight="1">
      <c r="A12" s="112" t="s">
        <v>84</v>
      </c>
      <c r="B12" s="106">
        <v>45589</v>
      </c>
      <c r="C12" s="105" t="s">
        <v>85</v>
      </c>
      <c r="D12" s="105" t="s">
        <v>53</v>
      </c>
      <c r="E12" s="105" t="s">
        <v>86</v>
      </c>
      <c r="F12" s="105" t="s">
        <v>86</v>
      </c>
      <c r="G12" s="105"/>
      <c r="H12" s="105" t="s">
        <v>55</v>
      </c>
      <c r="I12" s="105" t="s">
        <v>56</v>
      </c>
      <c r="J12" s="105">
        <v>3</v>
      </c>
      <c r="K12" s="105">
        <v>400</v>
      </c>
      <c r="L12" s="107">
        <v>8.9499999999999993</v>
      </c>
      <c r="M12" s="107">
        <v>6.2</v>
      </c>
      <c r="N12" s="105" t="s">
        <v>57</v>
      </c>
      <c r="O12" s="105" t="s">
        <v>86</v>
      </c>
      <c r="P12" s="107">
        <v>8.9499999999999993</v>
      </c>
      <c r="Q12" s="107">
        <v>6.2</v>
      </c>
      <c r="R12" s="105"/>
      <c r="S12" s="105"/>
      <c r="T12" s="105"/>
      <c r="U12" s="105"/>
      <c r="V12" s="105"/>
      <c r="W12" s="105"/>
      <c r="X12" s="105"/>
      <c r="Y12" s="105"/>
      <c r="AG12"/>
    </row>
    <row r="13" spans="1:33" ht="15" customHeight="1">
      <c r="A13" s="112" t="s">
        <v>87</v>
      </c>
      <c r="B13" s="106">
        <v>45589</v>
      </c>
      <c r="C13" s="105" t="s">
        <v>88</v>
      </c>
      <c r="D13" s="105" t="s">
        <v>53</v>
      </c>
      <c r="E13" s="105" t="s">
        <v>89</v>
      </c>
      <c r="F13" s="105" t="s">
        <v>89</v>
      </c>
      <c r="G13" s="105"/>
      <c r="H13" s="105" t="s">
        <v>55</v>
      </c>
      <c r="I13" s="105" t="s">
        <v>56</v>
      </c>
      <c r="J13" s="105">
        <v>3</v>
      </c>
      <c r="K13" s="105">
        <v>400</v>
      </c>
      <c r="L13" s="107">
        <v>21</v>
      </c>
      <c r="M13" s="107">
        <v>14.55</v>
      </c>
      <c r="N13" s="105" t="s">
        <v>57</v>
      </c>
      <c r="O13" s="105" t="s">
        <v>89</v>
      </c>
      <c r="P13" s="107">
        <v>21</v>
      </c>
      <c r="Q13" s="107">
        <v>14.55</v>
      </c>
      <c r="R13" s="105"/>
      <c r="S13" s="105"/>
      <c r="T13" s="105"/>
      <c r="U13" s="105"/>
      <c r="V13" s="105"/>
      <c r="W13" s="105"/>
      <c r="X13" s="105"/>
      <c r="Y13" s="105"/>
      <c r="AG13"/>
    </row>
    <row r="14" spans="1:33">
      <c r="A14" s="112" t="s">
        <v>90</v>
      </c>
      <c r="B14" s="106">
        <v>45589</v>
      </c>
      <c r="C14" s="105" t="s">
        <v>91</v>
      </c>
      <c r="D14" s="105" t="s">
        <v>53</v>
      </c>
      <c r="E14" s="105" t="s">
        <v>92</v>
      </c>
      <c r="F14" s="105" t="s">
        <v>92</v>
      </c>
      <c r="G14" s="105"/>
      <c r="H14" s="105" t="s">
        <v>55</v>
      </c>
      <c r="I14" s="105" t="s">
        <v>56</v>
      </c>
      <c r="J14" s="105">
        <v>3</v>
      </c>
      <c r="K14" s="105">
        <v>400</v>
      </c>
      <c r="L14" s="107">
        <v>24.5</v>
      </c>
      <c r="M14" s="107">
        <v>16.97</v>
      </c>
      <c r="N14" s="105" t="s">
        <v>57</v>
      </c>
      <c r="O14" s="105" t="s">
        <v>92</v>
      </c>
      <c r="P14" s="107">
        <v>24.5</v>
      </c>
      <c r="Q14" s="107">
        <v>16.97</v>
      </c>
      <c r="R14" s="105"/>
      <c r="S14" s="105"/>
      <c r="T14" s="105"/>
      <c r="U14" s="105"/>
      <c r="V14" s="105"/>
      <c r="W14" s="105"/>
      <c r="X14" s="105"/>
      <c r="Y14" s="105"/>
      <c r="AG14"/>
    </row>
    <row r="15" spans="1:33">
      <c r="A15" s="112" t="s">
        <v>93</v>
      </c>
      <c r="B15" s="106">
        <v>45589</v>
      </c>
      <c r="C15" s="105" t="s">
        <v>94</v>
      </c>
      <c r="D15" s="105" t="s">
        <v>53</v>
      </c>
      <c r="E15" s="105" t="s">
        <v>95</v>
      </c>
      <c r="F15" s="105" t="s">
        <v>95</v>
      </c>
      <c r="G15" s="105"/>
      <c r="H15" s="105" t="s">
        <v>55</v>
      </c>
      <c r="I15" s="105" t="s">
        <v>56</v>
      </c>
      <c r="J15" s="105">
        <v>3</v>
      </c>
      <c r="K15" s="105">
        <v>400</v>
      </c>
      <c r="L15" s="107">
        <v>27</v>
      </c>
      <c r="M15" s="107">
        <v>18.71</v>
      </c>
      <c r="N15" s="105" t="s">
        <v>57</v>
      </c>
      <c r="O15" s="105" t="s">
        <v>95</v>
      </c>
      <c r="P15" s="107">
        <v>27</v>
      </c>
      <c r="Q15" s="107">
        <v>18.71</v>
      </c>
      <c r="R15" s="105"/>
      <c r="S15" s="105"/>
      <c r="T15" s="105"/>
      <c r="U15" s="105"/>
      <c r="V15" s="105"/>
      <c r="W15" s="105"/>
      <c r="X15" s="105"/>
      <c r="Y15" s="105"/>
      <c r="AG15"/>
    </row>
    <row r="16" spans="1:33">
      <c r="A16" s="112" t="s">
        <v>96</v>
      </c>
      <c r="B16" s="106">
        <v>45589</v>
      </c>
      <c r="C16" s="105" t="s">
        <v>97</v>
      </c>
      <c r="D16" s="105" t="s">
        <v>53</v>
      </c>
      <c r="E16" s="105" t="s">
        <v>98</v>
      </c>
      <c r="F16" s="105" t="s">
        <v>98</v>
      </c>
      <c r="G16" s="105"/>
      <c r="H16" s="105" t="s">
        <v>55</v>
      </c>
      <c r="I16" s="105" t="s">
        <v>56</v>
      </c>
      <c r="J16" s="105">
        <v>3</v>
      </c>
      <c r="K16" s="105">
        <v>400</v>
      </c>
      <c r="L16" s="107">
        <v>28.5</v>
      </c>
      <c r="M16" s="107">
        <v>19.739999999999998</v>
      </c>
      <c r="N16" s="105" t="s">
        <v>57</v>
      </c>
      <c r="O16" s="105" t="s">
        <v>98</v>
      </c>
      <c r="P16" s="107">
        <v>28.5</v>
      </c>
      <c r="Q16" s="107">
        <v>19.739999999999998</v>
      </c>
      <c r="R16" s="105"/>
      <c r="S16" s="105"/>
      <c r="T16" s="105"/>
      <c r="U16" s="105"/>
      <c r="V16" s="105"/>
      <c r="W16" s="105"/>
      <c r="X16" s="105"/>
      <c r="Y16" s="105"/>
      <c r="AG16"/>
    </row>
    <row r="17" spans="1:33">
      <c r="A17" s="112" t="s">
        <v>99</v>
      </c>
      <c r="B17" s="106">
        <v>45589</v>
      </c>
      <c r="C17" s="105" t="s">
        <v>100</v>
      </c>
      <c r="D17" s="105" t="s">
        <v>53</v>
      </c>
      <c r="E17" s="105" t="s">
        <v>101</v>
      </c>
      <c r="F17" s="105" t="s">
        <v>101</v>
      </c>
      <c r="G17" s="105"/>
      <c r="H17" s="105" t="s">
        <v>55</v>
      </c>
      <c r="I17" s="105" t="s">
        <v>56</v>
      </c>
      <c r="J17" s="105">
        <v>3</v>
      </c>
      <c r="K17" s="105">
        <v>400</v>
      </c>
      <c r="L17" s="107">
        <v>22.5</v>
      </c>
      <c r="M17" s="107">
        <v>15.59</v>
      </c>
      <c r="N17" s="105" t="s">
        <v>57</v>
      </c>
      <c r="O17" s="105" t="s">
        <v>101</v>
      </c>
      <c r="P17" s="107">
        <v>22.5</v>
      </c>
      <c r="Q17" s="107">
        <v>15.59</v>
      </c>
      <c r="R17" s="105"/>
      <c r="S17" s="105"/>
      <c r="T17" s="105"/>
      <c r="U17" s="105"/>
      <c r="V17" s="105"/>
      <c r="W17" s="105"/>
      <c r="X17" s="105"/>
      <c r="Y17" s="105"/>
      <c r="AG17"/>
    </row>
    <row r="18" spans="1:33">
      <c r="A18" s="112" t="s">
        <v>102</v>
      </c>
      <c r="B18" s="106">
        <v>45589</v>
      </c>
      <c r="C18" s="105" t="s">
        <v>103</v>
      </c>
      <c r="D18" s="105" t="s">
        <v>53</v>
      </c>
      <c r="E18" s="105" t="s">
        <v>104</v>
      </c>
      <c r="F18" s="105" t="s">
        <v>104</v>
      </c>
      <c r="G18" s="105"/>
      <c r="H18" s="105" t="s">
        <v>55</v>
      </c>
      <c r="I18" s="105" t="s">
        <v>56</v>
      </c>
      <c r="J18" s="105">
        <v>3</v>
      </c>
      <c r="K18" s="105">
        <v>400</v>
      </c>
      <c r="L18" s="107">
        <v>22.5</v>
      </c>
      <c r="M18" s="107">
        <v>15.59</v>
      </c>
      <c r="N18" s="105" t="s">
        <v>57</v>
      </c>
      <c r="O18" s="105" t="s">
        <v>104</v>
      </c>
      <c r="P18" s="107">
        <v>22.5</v>
      </c>
      <c r="Q18" s="107">
        <v>15.59</v>
      </c>
      <c r="R18" s="105"/>
      <c r="S18" s="105"/>
      <c r="T18" s="105"/>
      <c r="U18" s="105"/>
      <c r="V18" s="105"/>
      <c r="W18" s="105"/>
      <c r="X18" s="105"/>
      <c r="Y18" s="105"/>
      <c r="AG18"/>
    </row>
    <row r="19" spans="1:33">
      <c r="A19" s="112" t="s">
        <v>105</v>
      </c>
      <c r="B19" s="106">
        <v>45589</v>
      </c>
      <c r="C19" s="105" t="s">
        <v>106</v>
      </c>
      <c r="D19" s="105" t="s">
        <v>53</v>
      </c>
      <c r="E19" s="105" t="s">
        <v>107</v>
      </c>
      <c r="F19" s="105" t="s">
        <v>107</v>
      </c>
      <c r="G19" s="105"/>
      <c r="H19" s="105" t="s">
        <v>55</v>
      </c>
      <c r="I19" s="105" t="s">
        <v>56</v>
      </c>
      <c r="J19" s="105">
        <v>3</v>
      </c>
      <c r="K19" s="105">
        <v>400</v>
      </c>
      <c r="L19" s="107">
        <v>22.5</v>
      </c>
      <c r="M19" s="107">
        <v>15.59</v>
      </c>
      <c r="N19" s="105" t="s">
        <v>57</v>
      </c>
      <c r="O19" s="105" t="s">
        <v>107</v>
      </c>
      <c r="P19" s="107">
        <v>22.5</v>
      </c>
      <c r="Q19" s="107">
        <v>15.59</v>
      </c>
      <c r="R19" s="105"/>
      <c r="S19" s="105"/>
      <c r="T19" s="105"/>
      <c r="U19" s="105"/>
      <c r="V19" s="105"/>
      <c r="W19" s="105"/>
      <c r="X19" s="105"/>
      <c r="Y19" s="105"/>
      <c r="AG19"/>
    </row>
    <row r="20" spans="1:33">
      <c r="A20" s="112" t="s">
        <v>108</v>
      </c>
      <c r="B20" s="106">
        <v>45589</v>
      </c>
      <c r="C20" s="105" t="s">
        <v>109</v>
      </c>
      <c r="D20" s="105" t="s">
        <v>53</v>
      </c>
      <c r="E20" s="105" t="s">
        <v>110</v>
      </c>
      <c r="F20" s="105" t="s">
        <v>110</v>
      </c>
      <c r="G20" s="105"/>
      <c r="H20" s="105" t="s">
        <v>55</v>
      </c>
      <c r="I20" s="105" t="s">
        <v>56</v>
      </c>
      <c r="J20" s="105">
        <v>3</v>
      </c>
      <c r="K20" s="105">
        <v>400</v>
      </c>
      <c r="L20" s="107">
        <v>43</v>
      </c>
      <c r="M20" s="107">
        <v>29.79</v>
      </c>
      <c r="N20" s="105" t="s">
        <v>57</v>
      </c>
      <c r="O20" s="105" t="s">
        <v>110</v>
      </c>
      <c r="P20" s="107">
        <v>43</v>
      </c>
      <c r="Q20" s="107">
        <v>29.79</v>
      </c>
      <c r="R20" s="105"/>
      <c r="S20" s="105"/>
      <c r="T20" s="105"/>
      <c r="U20" s="105"/>
      <c r="V20" s="105"/>
      <c r="W20" s="105"/>
      <c r="X20" s="105"/>
      <c r="Y20" s="105"/>
      <c r="AG20"/>
    </row>
    <row r="21" spans="1:33">
      <c r="A21" s="112" t="s">
        <v>111</v>
      </c>
      <c r="B21" s="106">
        <v>45589</v>
      </c>
      <c r="C21" s="105" t="s">
        <v>112</v>
      </c>
      <c r="D21" s="105" t="s">
        <v>53</v>
      </c>
      <c r="E21" s="105" t="s">
        <v>113</v>
      </c>
      <c r="F21" s="105" t="s">
        <v>113</v>
      </c>
      <c r="G21" s="105"/>
      <c r="H21" s="105" t="s">
        <v>55</v>
      </c>
      <c r="I21" s="105" t="s">
        <v>56</v>
      </c>
      <c r="J21" s="105">
        <v>3</v>
      </c>
      <c r="K21" s="105">
        <v>400</v>
      </c>
      <c r="L21" s="107">
        <v>43</v>
      </c>
      <c r="M21" s="107">
        <v>29.79</v>
      </c>
      <c r="N21" s="105" t="s">
        <v>57</v>
      </c>
      <c r="O21" s="105" t="s">
        <v>113</v>
      </c>
      <c r="P21" s="107">
        <v>43</v>
      </c>
      <c r="Q21" s="107">
        <v>29.79</v>
      </c>
      <c r="R21" s="105"/>
      <c r="S21" s="105"/>
      <c r="T21" s="105"/>
      <c r="U21" s="105"/>
      <c r="V21" s="105"/>
      <c r="W21" s="105"/>
      <c r="X21" s="105"/>
      <c r="Y21" s="105"/>
      <c r="AG21"/>
    </row>
    <row r="22" spans="1:33">
      <c r="A22" s="112" t="s">
        <v>114</v>
      </c>
      <c r="B22" s="106">
        <v>45589</v>
      </c>
      <c r="C22" s="105" t="s">
        <v>115</v>
      </c>
      <c r="D22" s="105" t="s">
        <v>53</v>
      </c>
      <c r="E22" s="105" t="s">
        <v>116</v>
      </c>
      <c r="F22" s="105" t="s">
        <v>116</v>
      </c>
      <c r="G22" s="105"/>
      <c r="H22" s="105" t="s">
        <v>55</v>
      </c>
      <c r="I22" s="105" t="s">
        <v>56</v>
      </c>
      <c r="J22" s="105">
        <v>3</v>
      </c>
      <c r="K22" s="105">
        <v>400</v>
      </c>
      <c r="L22" s="107">
        <v>43</v>
      </c>
      <c r="M22" s="107">
        <v>29.79</v>
      </c>
      <c r="N22" s="105" t="s">
        <v>57</v>
      </c>
      <c r="O22" s="105" t="s">
        <v>116</v>
      </c>
      <c r="P22" s="107">
        <v>43</v>
      </c>
      <c r="Q22" s="107">
        <v>29.79</v>
      </c>
      <c r="R22" s="105"/>
      <c r="S22" s="105"/>
      <c r="T22" s="105"/>
      <c r="U22" s="105"/>
      <c r="V22" s="105"/>
      <c r="W22" s="105"/>
      <c r="X22" s="105"/>
      <c r="Y22" s="105"/>
      <c r="AG22"/>
    </row>
    <row r="23" spans="1:33">
      <c r="A23" s="112" t="s">
        <v>117</v>
      </c>
      <c r="B23" s="106">
        <v>45589</v>
      </c>
      <c r="C23" s="105" t="s">
        <v>118</v>
      </c>
      <c r="D23" s="105" t="s">
        <v>53</v>
      </c>
      <c r="E23" s="105" t="s">
        <v>119</v>
      </c>
      <c r="F23" s="105" t="s">
        <v>119</v>
      </c>
      <c r="G23" s="105"/>
      <c r="H23" s="105" t="s">
        <v>55</v>
      </c>
      <c r="I23" s="105" t="s">
        <v>56</v>
      </c>
      <c r="J23" s="105">
        <v>3</v>
      </c>
      <c r="K23" s="105">
        <v>400</v>
      </c>
      <c r="L23" s="107">
        <v>63</v>
      </c>
      <c r="M23" s="107">
        <v>43.65</v>
      </c>
      <c r="N23" s="105" t="s">
        <v>57</v>
      </c>
      <c r="O23" s="105" t="s">
        <v>119</v>
      </c>
      <c r="P23" s="107">
        <v>63</v>
      </c>
      <c r="Q23" s="107">
        <v>43.65</v>
      </c>
      <c r="R23" s="105"/>
      <c r="S23" s="105"/>
      <c r="T23" s="105"/>
      <c r="U23" s="105"/>
      <c r="V23" s="105"/>
      <c r="W23" s="105"/>
      <c r="X23" s="105"/>
      <c r="Y23" s="105"/>
      <c r="AG23"/>
    </row>
    <row r="24" spans="1:33">
      <c r="A24" s="112" t="s">
        <v>120</v>
      </c>
      <c r="B24" s="106">
        <v>45589</v>
      </c>
      <c r="C24" s="105" t="s">
        <v>121</v>
      </c>
      <c r="D24" s="105" t="s">
        <v>53</v>
      </c>
      <c r="E24" s="105" t="s">
        <v>122</v>
      </c>
      <c r="F24" s="105" t="s">
        <v>122</v>
      </c>
      <c r="G24" s="105"/>
      <c r="H24" s="105" t="s">
        <v>55</v>
      </c>
      <c r="I24" s="105" t="s">
        <v>56</v>
      </c>
      <c r="J24" s="105">
        <v>3</v>
      </c>
      <c r="K24" s="105">
        <v>400</v>
      </c>
      <c r="L24" s="107">
        <v>63</v>
      </c>
      <c r="M24" s="107">
        <v>43.65</v>
      </c>
      <c r="N24" s="105" t="s">
        <v>57</v>
      </c>
      <c r="O24" s="105" t="s">
        <v>122</v>
      </c>
      <c r="P24" s="107">
        <v>63</v>
      </c>
      <c r="Q24" s="107">
        <v>43.65</v>
      </c>
      <c r="R24" s="105"/>
      <c r="S24" s="105"/>
      <c r="T24" s="105"/>
      <c r="U24" s="105"/>
      <c r="V24" s="105"/>
      <c r="W24" s="105"/>
      <c r="X24" s="105"/>
      <c r="Y24" s="105"/>
      <c r="AG24"/>
    </row>
    <row r="25" spans="1:33">
      <c r="A25" s="112" t="s">
        <v>123</v>
      </c>
      <c r="B25" s="106">
        <v>45589</v>
      </c>
      <c r="C25" s="105" t="s">
        <v>124</v>
      </c>
      <c r="D25" s="105" t="s">
        <v>53</v>
      </c>
      <c r="E25" s="105" t="s">
        <v>125</v>
      </c>
      <c r="F25" s="105" t="s">
        <v>125</v>
      </c>
      <c r="G25" s="105"/>
      <c r="H25" s="105" t="s">
        <v>55</v>
      </c>
      <c r="I25" s="105" t="s">
        <v>56</v>
      </c>
      <c r="J25" s="105">
        <v>3</v>
      </c>
      <c r="K25" s="105">
        <v>400</v>
      </c>
      <c r="L25" s="107">
        <v>22.5</v>
      </c>
      <c r="M25" s="107">
        <v>15.59</v>
      </c>
      <c r="N25" s="105" t="s">
        <v>57</v>
      </c>
      <c r="O25" s="105" t="s">
        <v>125</v>
      </c>
      <c r="P25" s="107">
        <v>22.5</v>
      </c>
      <c r="Q25" s="107">
        <v>15.59</v>
      </c>
      <c r="R25" s="105"/>
      <c r="S25" s="105"/>
      <c r="T25" s="105"/>
      <c r="U25" s="105"/>
      <c r="V25" s="105"/>
      <c r="W25" s="105"/>
      <c r="X25" s="105"/>
      <c r="Y25" s="105"/>
      <c r="AG25"/>
    </row>
    <row r="26" spans="1:33">
      <c r="A26" s="112" t="s">
        <v>126</v>
      </c>
      <c r="B26" s="106">
        <v>45589</v>
      </c>
      <c r="C26" s="105" t="s">
        <v>127</v>
      </c>
      <c r="D26" s="105" t="s">
        <v>53</v>
      </c>
      <c r="E26" s="105" t="s">
        <v>128</v>
      </c>
      <c r="F26" s="105" t="s">
        <v>128</v>
      </c>
      <c r="G26" s="105"/>
      <c r="H26" s="105" t="s">
        <v>55</v>
      </c>
      <c r="I26" s="105" t="s">
        <v>56</v>
      </c>
      <c r="J26" s="105">
        <v>3</v>
      </c>
      <c r="K26" s="105">
        <v>400</v>
      </c>
      <c r="L26" s="107">
        <v>22.5</v>
      </c>
      <c r="M26" s="107">
        <v>15.59</v>
      </c>
      <c r="N26" s="105" t="s">
        <v>57</v>
      </c>
      <c r="O26" s="105" t="s">
        <v>128</v>
      </c>
      <c r="P26" s="107">
        <v>22.5</v>
      </c>
      <c r="Q26" s="107">
        <v>15.59</v>
      </c>
      <c r="R26" s="105"/>
      <c r="S26" s="105"/>
      <c r="T26" s="105"/>
      <c r="U26" s="105"/>
      <c r="V26" s="105"/>
      <c r="W26" s="105"/>
      <c r="X26" s="105"/>
      <c r="Y26" s="105"/>
      <c r="AG26"/>
    </row>
    <row r="27" spans="1:33">
      <c r="A27" s="112" t="s">
        <v>129</v>
      </c>
      <c r="B27" s="106">
        <v>45589</v>
      </c>
      <c r="C27" s="105" t="s">
        <v>130</v>
      </c>
      <c r="D27" s="105" t="s">
        <v>53</v>
      </c>
      <c r="E27" s="105" t="s">
        <v>131</v>
      </c>
      <c r="F27" s="105" t="s">
        <v>131</v>
      </c>
      <c r="G27" s="105"/>
      <c r="H27" s="105" t="s">
        <v>55</v>
      </c>
      <c r="I27" s="105" t="s">
        <v>56</v>
      </c>
      <c r="J27" s="105">
        <v>3</v>
      </c>
      <c r="K27" s="105">
        <v>400</v>
      </c>
      <c r="L27" s="107">
        <v>22.5</v>
      </c>
      <c r="M27" s="107">
        <v>15.59</v>
      </c>
      <c r="N27" s="105" t="s">
        <v>57</v>
      </c>
      <c r="O27" s="105" t="s">
        <v>131</v>
      </c>
      <c r="P27" s="107">
        <v>22.5</v>
      </c>
      <c r="Q27" s="107">
        <v>15.59</v>
      </c>
      <c r="R27" s="105"/>
      <c r="S27" s="105"/>
      <c r="T27" s="105"/>
      <c r="U27" s="105"/>
      <c r="V27" s="105"/>
      <c r="W27" s="105"/>
      <c r="X27" s="105"/>
      <c r="Y27" s="105"/>
      <c r="AG27"/>
    </row>
    <row r="28" spans="1:33">
      <c r="A28" s="112" t="s">
        <v>132</v>
      </c>
      <c r="B28" s="106">
        <v>45589</v>
      </c>
      <c r="C28" s="105" t="s">
        <v>133</v>
      </c>
      <c r="D28" s="105" t="s">
        <v>53</v>
      </c>
      <c r="E28" s="105" t="s">
        <v>134</v>
      </c>
      <c r="F28" s="105" t="s">
        <v>134</v>
      </c>
      <c r="G28" s="105"/>
      <c r="H28" s="105" t="s">
        <v>55</v>
      </c>
      <c r="I28" s="105" t="s">
        <v>56</v>
      </c>
      <c r="J28" s="105">
        <v>3</v>
      </c>
      <c r="K28" s="105">
        <v>400</v>
      </c>
      <c r="L28" s="107">
        <v>43</v>
      </c>
      <c r="M28" s="107">
        <v>29.79</v>
      </c>
      <c r="N28" s="105" t="s">
        <v>57</v>
      </c>
      <c r="O28" s="105" t="s">
        <v>134</v>
      </c>
      <c r="P28" s="107">
        <v>43</v>
      </c>
      <c r="Q28" s="107">
        <v>29.79</v>
      </c>
      <c r="R28" s="105"/>
      <c r="S28" s="105"/>
      <c r="T28" s="105"/>
      <c r="U28" s="105"/>
      <c r="V28" s="105"/>
      <c r="W28" s="105"/>
      <c r="X28" s="105"/>
      <c r="Y28" s="105"/>
      <c r="AG28"/>
    </row>
    <row r="29" spans="1:33">
      <c r="A29" s="112" t="s">
        <v>135</v>
      </c>
      <c r="B29" s="106">
        <v>45589</v>
      </c>
      <c r="C29" s="105" t="s">
        <v>136</v>
      </c>
      <c r="D29" s="105" t="s">
        <v>53</v>
      </c>
      <c r="E29" s="105" t="s">
        <v>137</v>
      </c>
      <c r="F29" s="105" t="s">
        <v>137</v>
      </c>
      <c r="G29" s="105"/>
      <c r="H29" s="105" t="s">
        <v>55</v>
      </c>
      <c r="I29" s="105" t="s">
        <v>56</v>
      </c>
      <c r="J29" s="105">
        <v>3</v>
      </c>
      <c r="K29" s="105">
        <v>400</v>
      </c>
      <c r="L29" s="107">
        <v>43</v>
      </c>
      <c r="M29" s="107">
        <v>29.79</v>
      </c>
      <c r="N29" s="105" t="s">
        <v>57</v>
      </c>
      <c r="O29" s="105" t="s">
        <v>137</v>
      </c>
      <c r="P29" s="107">
        <v>43</v>
      </c>
      <c r="Q29" s="107">
        <v>29.79</v>
      </c>
      <c r="R29" s="105"/>
      <c r="S29" s="105"/>
      <c r="T29" s="105"/>
      <c r="U29" s="105"/>
      <c r="V29" s="105"/>
      <c r="W29" s="105"/>
      <c r="X29" s="105"/>
      <c r="Y29" s="105"/>
      <c r="AG29"/>
    </row>
    <row r="30" spans="1:33">
      <c r="A30" s="112" t="s">
        <v>138</v>
      </c>
      <c r="B30" s="106">
        <v>45589</v>
      </c>
      <c r="C30" s="105" t="s">
        <v>139</v>
      </c>
      <c r="D30" s="105" t="s">
        <v>53</v>
      </c>
      <c r="E30" s="105" t="s">
        <v>140</v>
      </c>
      <c r="F30" s="105" t="s">
        <v>140</v>
      </c>
      <c r="G30" s="105"/>
      <c r="H30" s="105" t="s">
        <v>55</v>
      </c>
      <c r="I30" s="105" t="s">
        <v>56</v>
      </c>
      <c r="J30" s="105">
        <v>3</v>
      </c>
      <c r="K30" s="105">
        <v>400</v>
      </c>
      <c r="L30" s="107">
        <v>43</v>
      </c>
      <c r="M30" s="107">
        <v>29.79</v>
      </c>
      <c r="N30" s="105" t="s">
        <v>57</v>
      </c>
      <c r="O30" s="105" t="s">
        <v>140</v>
      </c>
      <c r="P30" s="107">
        <v>43</v>
      </c>
      <c r="Q30" s="107">
        <v>29.79</v>
      </c>
      <c r="R30" s="105"/>
      <c r="S30" s="105"/>
      <c r="T30" s="105"/>
      <c r="U30" s="105"/>
      <c r="V30" s="105"/>
      <c r="W30" s="105"/>
      <c r="X30" s="105"/>
      <c r="Y30" s="105"/>
      <c r="AG30"/>
    </row>
    <row r="31" spans="1:33">
      <c r="A31" s="112" t="s">
        <v>141</v>
      </c>
      <c r="B31" s="106">
        <v>45589</v>
      </c>
      <c r="C31" s="105" t="s">
        <v>142</v>
      </c>
      <c r="D31" s="105" t="s">
        <v>53</v>
      </c>
      <c r="E31" s="105" t="s">
        <v>143</v>
      </c>
      <c r="F31" s="105" t="s">
        <v>143</v>
      </c>
      <c r="G31" s="105"/>
      <c r="H31" s="105" t="s">
        <v>55</v>
      </c>
      <c r="I31" s="105" t="s">
        <v>56</v>
      </c>
      <c r="J31" s="105">
        <v>3</v>
      </c>
      <c r="K31" s="105">
        <v>400</v>
      </c>
      <c r="L31" s="107">
        <v>63</v>
      </c>
      <c r="M31" s="107">
        <v>43.65</v>
      </c>
      <c r="N31" s="105" t="s">
        <v>57</v>
      </c>
      <c r="O31" s="105" t="s">
        <v>143</v>
      </c>
      <c r="P31" s="107">
        <v>63</v>
      </c>
      <c r="Q31" s="107">
        <v>43.65</v>
      </c>
      <c r="R31" s="105"/>
      <c r="S31" s="105"/>
      <c r="T31" s="105"/>
      <c r="U31" s="105"/>
      <c r="V31" s="105"/>
      <c r="W31" s="105"/>
      <c r="X31" s="105"/>
      <c r="Y31" s="105"/>
      <c r="AG31"/>
    </row>
    <row r="32" spans="1:33">
      <c r="A32" s="112" t="s">
        <v>144</v>
      </c>
      <c r="B32" s="106">
        <v>45589</v>
      </c>
      <c r="C32" s="105" t="s">
        <v>145</v>
      </c>
      <c r="D32" s="105" t="s">
        <v>53</v>
      </c>
      <c r="E32" s="105" t="s">
        <v>146</v>
      </c>
      <c r="F32" s="105" t="s">
        <v>146</v>
      </c>
      <c r="G32" s="105"/>
      <c r="H32" s="105" t="s">
        <v>55</v>
      </c>
      <c r="I32" s="105" t="s">
        <v>56</v>
      </c>
      <c r="J32" s="105">
        <v>3</v>
      </c>
      <c r="K32" s="105">
        <v>400</v>
      </c>
      <c r="L32" s="107">
        <v>63</v>
      </c>
      <c r="M32" s="107">
        <v>43.65</v>
      </c>
      <c r="N32" s="105" t="s">
        <v>57</v>
      </c>
      <c r="O32" s="105" t="s">
        <v>146</v>
      </c>
      <c r="P32" s="107">
        <v>63</v>
      </c>
      <c r="Q32" s="107">
        <v>43.65</v>
      </c>
      <c r="R32" s="105"/>
      <c r="S32" s="105"/>
      <c r="T32" s="105"/>
      <c r="U32" s="105"/>
      <c r="V32" s="105"/>
      <c r="W32" s="105"/>
      <c r="X32" s="105"/>
      <c r="Y32" s="105"/>
      <c r="AG32"/>
    </row>
    <row r="33" spans="1:33">
      <c r="A33" s="112" t="s">
        <v>147</v>
      </c>
      <c r="B33" s="106">
        <v>45589</v>
      </c>
      <c r="C33" s="105" t="s">
        <v>148</v>
      </c>
      <c r="D33" s="105" t="s">
        <v>53</v>
      </c>
      <c r="E33" s="105" t="s">
        <v>149</v>
      </c>
      <c r="F33" s="105" t="s">
        <v>149</v>
      </c>
      <c r="G33" s="105"/>
      <c r="H33" s="105" t="s">
        <v>55</v>
      </c>
      <c r="I33" s="105" t="s">
        <v>56</v>
      </c>
      <c r="J33" s="105">
        <v>3</v>
      </c>
      <c r="K33" s="105">
        <v>400</v>
      </c>
      <c r="L33" s="107">
        <v>43</v>
      </c>
      <c r="M33" s="107">
        <v>29.79</v>
      </c>
      <c r="N33" s="105" t="s">
        <v>57</v>
      </c>
      <c r="O33" s="105" t="s">
        <v>149</v>
      </c>
      <c r="P33" s="107">
        <v>43</v>
      </c>
      <c r="Q33" s="107">
        <v>29.79</v>
      </c>
      <c r="R33" s="105"/>
      <c r="S33" s="105"/>
      <c r="T33" s="105"/>
      <c r="U33" s="105"/>
      <c r="V33" s="105"/>
      <c r="W33" s="105"/>
      <c r="X33" s="105"/>
      <c r="Y33" s="105"/>
      <c r="AG33"/>
    </row>
    <row r="34" spans="1:33">
      <c r="A34" s="112" t="s">
        <v>150</v>
      </c>
      <c r="B34" s="106">
        <v>45589</v>
      </c>
      <c r="C34" s="105" t="s">
        <v>151</v>
      </c>
      <c r="D34" s="105" t="s">
        <v>53</v>
      </c>
      <c r="E34" s="105" t="s">
        <v>152</v>
      </c>
      <c r="F34" s="105" t="s">
        <v>152</v>
      </c>
      <c r="G34" s="105"/>
      <c r="H34" s="105" t="s">
        <v>55</v>
      </c>
      <c r="I34" s="105" t="s">
        <v>56</v>
      </c>
      <c r="J34" s="105">
        <v>3</v>
      </c>
      <c r="K34" s="105">
        <v>400</v>
      </c>
      <c r="L34" s="107">
        <v>43</v>
      </c>
      <c r="M34" s="107">
        <v>29.79</v>
      </c>
      <c r="N34" s="105" t="s">
        <v>57</v>
      </c>
      <c r="O34" s="105" t="s">
        <v>152</v>
      </c>
      <c r="P34" s="107">
        <v>43</v>
      </c>
      <c r="Q34" s="107">
        <v>29.79</v>
      </c>
      <c r="R34" s="105"/>
      <c r="S34" s="105"/>
      <c r="T34" s="105"/>
      <c r="U34" s="105"/>
      <c r="V34" s="105"/>
      <c r="W34" s="105"/>
      <c r="X34" s="105"/>
      <c r="Y34" s="105"/>
      <c r="AG34"/>
    </row>
    <row r="35" spans="1:33">
      <c r="A35" s="112" t="s">
        <v>153</v>
      </c>
      <c r="B35" s="106">
        <v>45589</v>
      </c>
      <c r="C35" s="105" t="s">
        <v>154</v>
      </c>
      <c r="D35" s="105" t="s">
        <v>53</v>
      </c>
      <c r="E35" s="105" t="s">
        <v>155</v>
      </c>
      <c r="F35" s="105" t="s">
        <v>155</v>
      </c>
      <c r="G35" s="105"/>
      <c r="H35" s="105" t="s">
        <v>55</v>
      </c>
      <c r="I35" s="105" t="s">
        <v>56</v>
      </c>
      <c r="J35" s="105">
        <v>3</v>
      </c>
      <c r="K35" s="105">
        <v>400</v>
      </c>
      <c r="L35" s="107">
        <v>43</v>
      </c>
      <c r="M35" s="107">
        <v>29.79</v>
      </c>
      <c r="N35" s="105" t="s">
        <v>57</v>
      </c>
      <c r="O35" s="105" t="s">
        <v>155</v>
      </c>
      <c r="P35" s="107">
        <v>43</v>
      </c>
      <c r="Q35" s="107">
        <v>29.79</v>
      </c>
      <c r="R35" s="105"/>
      <c r="S35" s="105"/>
      <c r="T35" s="105"/>
      <c r="U35" s="105"/>
      <c r="V35" s="105"/>
      <c r="W35" s="105"/>
      <c r="X35" s="105"/>
      <c r="Y35" s="105"/>
      <c r="AG35"/>
    </row>
    <row r="36" spans="1:33">
      <c r="A36" s="112" t="s">
        <v>156</v>
      </c>
      <c r="B36" s="106">
        <v>45589</v>
      </c>
      <c r="C36" s="105" t="s">
        <v>157</v>
      </c>
      <c r="D36" s="105" t="s">
        <v>53</v>
      </c>
      <c r="E36" s="105" t="s">
        <v>158</v>
      </c>
      <c r="F36" s="105" t="s">
        <v>158</v>
      </c>
      <c r="G36" s="105"/>
      <c r="H36" s="105" t="s">
        <v>55</v>
      </c>
      <c r="I36" s="105" t="s">
        <v>56</v>
      </c>
      <c r="J36" s="105">
        <v>3</v>
      </c>
      <c r="K36" s="105">
        <v>400</v>
      </c>
      <c r="L36" s="107">
        <v>63</v>
      </c>
      <c r="M36" s="107">
        <v>43.65</v>
      </c>
      <c r="N36" s="105" t="s">
        <v>57</v>
      </c>
      <c r="O36" s="105" t="s">
        <v>158</v>
      </c>
      <c r="P36" s="107">
        <v>63</v>
      </c>
      <c r="Q36" s="107">
        <v>43.65</v>
      </c>
      <c r="R36" s="105"/>
      <c r="S36" s="105"/>
      <c r="T36" s="105"/>
      <c r="U36" s="105"/>
      <c r="V36" s="105"/>
      <c r="W36" s="105"/>
      <c r="X36" s="105"/>
      <c r="Y36" s="105"/>
      <c r="AG36"/>
    </row>
    <row r="37" spans="1:33">
      <c r="A37" s="112" t="s">
        <v>159</v>
      </c>
      <c r="B37" s="106">
        <v>45589</v>
      </c>
      <c r="C37" s="105" t="s">
        <v>160</v>
      </c>
      <c r="D37" s="105" t="s">
        <v>53</v>
      </c>
      <c r="E37" s="105" t="s">
        <v>161</v>
      </c>
      <c r="F37" s="105" t="s">
        <v>161</v>
      </c>
      <c r="G37" s="105"/>
      <c r="H37" s="105" t="s">
        <v>55</v>
      </c>
      <c r="I37" s="105" t="s">
        <v>56</v>
      </c>
      <c r="J37" s="105">
        <v>3</v>
      </c>
      <c r="K37" s="105">
        <v>400</v>
      </c>
      <c r="L37" s="107">
        <v>63</v>
      </c>
      <c r="M37" s="107">
        <v>43.65</v>
      </c>
      <c r="N37" s="105" t="s">
        <v>57</v>
      </c>
      <c r="O37" s="105" t="s">
        <v>161</v>
      </c>
      <c r="P37" s="107">
        <v>63</v>
      </c>
      <c r="Q37" s="107">
        <v>43.65</v>
      </c>
      <c r="R37" s="105"/>
      <c r="S37" s="105"/>
      <c r="T37" s="105"/>
      <c r="U37" s="105"/>
      <c r="V37" s="105"/>
      <c r="W37" s="105"/>
      <c r="X37" s="105"/>
      <c r="Y37" s="105"/>
      <c r="AG37"/>
    </row>
    <row r="38" spans="1:33">
      <c r="A38" s="112" t="s">
        <v>162</v>
      </c>
      <c r="B38" s="106">
        <v>45589</v>
      </c>
      <c r="C38" s="105" t="s">
        <v>163</v>
      </c>
      <c r="D38" s="105" t="s">
        <v>53</v>
      </c>
      <c r="E38" s="105" t="s">
        <v>164</v>
      </c>
      <c r="F38" s="105" t="s">
        <v>164</v>
      </c>
      <c r="G38" s="105"/>
      <c r="H38" s="105" t="s">
        <v>55</v>
      </c>
      <c r="I38" s="105" t="s">
        <v>56</v>
      </c>
      <c r="J38" s="105">
        <v>3</v>
      </c>
      <c r="K38" s="105">
        <v>400</v>
      </c>
      <c r="L38" s="107">
        <v>63</v>
      </c>
      <c r="M38" s="107">
        <v>43.65</v>
      </c>
      <c r="N38" s="105" t="s">
        <v>57</v>
      </c>
      <c r="O38" s="105" t="s">
        <v>164</v>
      </c>
      <c r="P38" s="107">
        <v>63</v>
      </c>
      <c r="Q38" s="107">
        <v>43.65</v>
      </c>
      <c r="R38" s="105"/>
      <c r="S38" s="105"/>
      <c r="T38" s="105"/>
      <c r="U38" s="105"/>
      <c r="V38" s="105"/>
      <c r="W38" s="105"/>
      <c r="X38" s="105"/>
      <c r="Y38" s="105"/>
      <c r="AG38"/>
    </row>
    <row r="39" spans="1:33">
      <c r="A39" s="112" t="s">
        <v>165</v>
      </c>
      <c r="B39" s="106">
        <v>45589</v>
      </c>
      <c r="C39" s="105" t="s">
        <v>166</v>
      </c>
      <c r="D39" s="105" t="s">
        <v>53</v>
      </c>
      <c r="E39" s="105" t="s">
        <v>167</v>
      </c>
      <c r="F39" s="105" t="s">
        <v>167</v>
      </c>
      <c r="G39" s="105"/>
      <c r="H39" s="105" t="s">
        <v>55</v>
      </c>
      <c r="I39" s="105" t="s">
        <v>56</v>
      </c>
      <c r="J39" s="105">
        <v>3</v>
      </c>
      <c r="K39" s="105">
        <v>400</v>
      </c>
      <c r="L39" s="107">
        <v>43</v>
      </c>
      <c r="M39" s="107">
        <v>29.79</v>
      </c>
      <c r="N39" s="105" t="s">
        <v>57</v>
      </c>
      <c r="O39" s="105" t="s">
        <v>167</v>
      </c>
      <c r="P39" s="107">
        <v>43</v>
      </c>
      <c r="Q39" s="107">
        <v>29.79</v>
      </c>
      <c r="R39" s="105"/>
      <c r="S39" s="105"/>
      <c r="T39" s="105"/>
      <c r="U39" s="105"/>
      <c r="V39" s="105"/>
      <c r="W39" s="105"/>
      <c r="X39" s="105"/>
      <c r="Y39" s="105"/>
      <c r="AG39"/>
    </row>
    <row r="40" spans="1:33">
      <c r="A40" s="112" t="s">
        <v>168</v>
      </c>
      <c r="B40" s="106">
        <v>45589</v>
      </c>
      <c r="C40" s="105" t="s">
        <v>169</v>
      </c>
      <c r="D40" s="105" t="s">
        <v>53</v>
      </c>
      <c r="E40" s="105" t="s">
        <v>170</v>
      </c>
      <c r="F40" s="105" t="s">
        <v>170</v>
      </c>
      <c r="G40" s="105"/>
      <c r="H40" s="105" t="s">
        <v>55</v>
      </c>
      <c r="I40" s="105" t="s">
        <v>56</v>
      </c>
      <c r="J40" s="105">
        <v>3</v>
      </c>
      <c r="K40" s="105">
        <v>400</v>
      </c>
      <c r="L40" s="107">
        <v>43</v>
      </c>
      <c r="M40" s="107">
        <v>29.79</v>
      </c>
      <c r="N40" s="105" t="s">
        <v>57</v>
      </c>
      <c r="O40" s="105" t="s">
        <v>170</v>
      </c>
      <c r="P40" s="107">
        <v>43</v>
      </c>
      <c r="Q40" s="107">
        <v>29.79</v>
      </c>
      <c r="R40" s="105"/>
      <c r="S40" s="105"/>
      <c r="T40" s="105"/>
      <c r="U40" s="105"/>
      <c r="V40" s="105"/>
      <c r="W40" s="105"/>
      <c r="X40" s="105"/>
      <c r="Y40" s="105"/>
      <c r="AG40"/>
    </row>
    <row r="41" spans="1:33">
      <c r="A41" s="112" t="s">
        <v>171</v>
      </c>
      <c r="B41" s="106">
        <v>45589</v>
      </c>
      <c r="C41" s="105" t="s">
        <v>172</v>
      </c>
      <c r="D41" s="105" t="s">
        <v>53</v>
      </c>
      <c r="E41" s="105" t="s">
        <v>173</v>
      </c>
      <c r="F41" s="105" t="s">
        <v>173</v>
      </c>
      <c r="G41" s="105"/>
      <c r="H41" s="105" t="s">
        <v>55</v>
      </c>
      <c r="I41" s="105" t="s">
        <v>56</v>
      </c>
      <c r="J41" s="105">
        <v>3</v>
      </c>
      <c r="K41" s="105">
        <v>400</v>
      </c>
      <c r="L41" s="107">
        <v>63</v>
      </c>
      <c r="M41" s="107">
        <v>43.65</v>
      </c>
      <c r="N41" s="105" t="s">
        <v>57</v>
      </c>
      <c r="O41" s="105" t="s">
        <v>173</v>
      </c>
      <c r="P41" s="107">
        <v>63</v>
      </c>
      <c r="Q41" s="107">
        <v>43.65</v>
      </c>
      <c r="R41" s="105"/>
      <c r="S41" s="105"/>
      <c r="T41" s="105"/>
      <c r="U41" s="105"/>
      <c r="V41" s="105"/>
      <c r="W41" s="105"/>
      <c r="X41" s="105"/>
      <c r="Y41" s="105"/>
      <c r="AG41"/>
    </row>
    <row r="42" spans="1:33">
      <c r="A42" s="112" t="s">
        <v>174</v>
      </c>
      <c r="B42" s="106">
        <v>45589</v>
      </c>
      <c r="C42" s="105" t="s">
        <v>175</v>
      </c>
      <c r="D42" s="105" t="s">
        <v>53</v>
      </c>
      <c r="E42" s="105" t="s">
        <v>176</v>
      </c>
      <c r="F42" s="105" t="s">
        <v>176</v>
      </c>
      <c r="G42" s="105"/>
      <c r="H42" s="105" t="s">
        <v>55</v>
      </c>
      <c r="I42" s="105" t="s">
        <v>56</v>
      </c>
      <c r="J42" s="105">
        <v>3</v>
      </c>
      <c r="K42" s="105">
        <v>400</v>
      </c>
      <c r="L42" s="107">
        <v>63</v>
      </c>
      <c r="M42" s="107">
        <v>43.65</v>
      </c>
      <c r="N42" s="105" t="s">
        <v>57</v>
      </c>
      <c r="O42" s="105" t="s">
        <v>176</v>
      </c>
      <c r="P42" s="107">
        <v>63</v>
      </c>
      <c r="Q42" s="107">
        <v>43.65</v>
      </c>
      <c r="R42" s="105"/>
      <c r="S42" s="105"/>
      <c r="T42" s="105"/>
      <c r="U42" s="105"/>
      <c r="V42" s="105"/>
      <c r="W42" s="105"/>
      <c r="X42" s="105"/>
      <c r="Y42" s="105"/>
      <c r="AG42"/>
    </row>
    <row r="43" spans="1:33">
      <c r="A43" s="112" t="s">
        <v>177</v>
      </c>
      <c r="B43" s="106">
        <v>45589</v>
      </c>
      <c r="C43" s="105" t="s">
        <v>178</v>
      </c>
      <c r="D43" s="105" t="s">
        <v>53</v>
      </c>
      <c r="E43" s="105" t="s">
        <v>179</v>
      </c>
      <c r="F43" s="105" t="s">
        <v>179</v>
      </c>
      <c r="G43" s="105"/>
      <c r="H43" s="105" t="s">
        <v>55</v>
      </c>
      <c r="I43" s="105" t="s">
        <v>56</v>
      </c>
      <c r="J43" s="105">
        <v>3</v>
      </c>
      <c r="K43" s="105">
        <v>400</v>
      </c>
      <c r="L43" s="107">
        <v>63</v>
      </c>
      <c r="M43" s="107">
        <v>43.65</v>
      </c>
      <c r="N43" s="105" t="s">
        <v>57</v>
      </c>
      <c r="O43" s="105" t="s">
        <v>179</v>
      </c>
      <c r="P43" s="107">
        <v>63</v>
      </c>
      <c r="Q43" s="107">
        <v>43.65</v>
      </c>
      <c r="R43" s="105"/>
      <c r="S43" s="105"/>
      <c r="T43" s="105"/>
      <c r="U43" s="105"/>
      <c r="V43" s="105"/>
      <c r="W43" s="105"/>
      <c r="X43" s="105"/>
      <c r="Y43" s="105"/>
      <c r="AG43"/>
    </row>
    <row r="44" spans="1:33">
      <c r="A44" s="112" t="s">
        <v>180</v>
      </c>
      <c r="B44" s="106">
        <v>45589</v>
      </c>
      <c r="C44" s="105" t="s">
        <v>181</v>
      </c>
      <c r="D44" s="105" t="s">
        <v>53</v>
      </c>
      <c r="E44" s="105" t="s">
        <v>182</v>
      </c>
      <c r="F44" s="105" t="s">
        <v>182</v>
      </c>
      <c r="G44" s="105"/>
      <c r="H44" s="105" t="s">
        <v>55</v>
      </c>
      <c r="I44" s="105" t="s">
        <v>56</v>
      </c>
      <c r="J44" s="105">
        <v>3</v>
      </c>
      <c r="K44" s="105">
        <v>400</v>
      </c>
      <c r="L44" s="107">
        <v>43</v>
      </c>
      <c r="M44" s="107">
        <v>29.79</v>
      </c>
      <c r="N44" s="105" t="s">
        <v>57</v>
      </c>
      <c r="O44" s="105" t="s">
        <v>182</v>
      </c>
      <c r="P44" s="107">
        <v>43</v>
      </c>
      <c r="Q44" s="107">
        <v>29.79</v>
      </c>
      <c r="R44" s="105"/>
      <c r="S44" s="105"/>
      <c r="T44" s="105"/>
      <c r="U44" s="105"/>
      <c r="V44" s="105"/>
      <c r="W44" s="105"/>
      <c r="X44" s="105"/>
      <c r="Y44" s="105"/>
      <c r="AG44"/>
    </row>
    <row r="45" spans="1:33">
      <c r="A45" s="112" t="s">
        <v>183</v>
      </c>
      <c r="B45" s="106">
        <v>45589</v>
      </c>
      <c r="C45" s="105" t="s">
        <v>184</v>
      </c>
      <c r="D45" s="105" t="s">
        <v>53</v>
      </c>
      <c r="E45" s="105" t="s">
        <v>185</v>
      </c>
      <c r="F45" s="105" t="s">
        <v>185</v>
      </c>
      <c r="G45" s="105"/>
      <c r="H45" s="105" t="s">
        <v>55</v>
      </c>
      <c r="I45" s="105" t="s">
        <v>56</v>
      </c>
      <c r="J45" s="105">
        <v>3</v>
      </c>
      <c r="K45" s="105">
        <v>400</v>
      </c>
      <c r="L45" s="107">
        <v>43</v>
      </c>
      <c r="M45" s="107">
        <v>29.79</v>
      </c>
      <c r="N45" s="105" t="s">
        <v>57</v>
      </c>
      <c r="O45" s="105" t="s">
        <v>185</v>
      </c>
      <c r="P45" s="107">
        <v>43</v>
      </c>
      <c r="Q45" s="107">
        <v>29.79</v>
      </c>
      <c r="R45" s="105"/>
      <c r="S45" s="105"/>
      <c r="T45" s="105"/>
      <c r="U45" s="105"/>
      <c r="V45" s="105"/>
      <c r="W45" s="105"/>
      <c r="X45" s="105"/>
      <c r="Y45" s="105"/>
      <c r="AG45"/>
    </row>
    <row r="46" spans="1:33">
      <c r="A46" s="112" t="s">
        <v>186</v>
      </c>
      <c r="B46" s="106">
        <v>45589</v>
      </c>
      <c r="C46" s="105" t="s">
        <v>187</v>
      </c>
      <c r="D46" s="105" t="s">
        <v>53</v>
      </c>
      <c r="E46" s="105" t="s">
        <v>188</v>
      </c>
      <c r="F46" s="105" t="s">
        <v>188</v>
      </c>
      <c r="G46" s="105"/>
      <c r="H46" s="105" t="s">
        <v>55</v>
      </c>
      <c r="I46" s="105" t="s">
        <v>56</v>
      </c>
      <c r="J46" s="105">
        <v>3</v>
      </c>
      <c r="K46" s="105">
        <v>400</v>
      </c>
      <c r="L46" s="107">
        <v>63</v>
      </c>
      <c r="M46" s="107">
        <v>43.65</v>
      </c>
      <c r="N46" s="105" t="s">
        <v>57</v>
      </c>
      <c r="O46" s="105" t="s">
        <v>188</v>
      </c>
      <c r="P46" s="107">
        <v>63</v>
      </c>
      <c r="Q46" s="107">
        <v>43.65</v>
      </c>
      <c r="R46" s="105"/>
      <c r="S46" s="105"/>
      <c r="T46" s="105"/>
      <c r="U46" s="105"/>
      <c r="V46" s="105"/>
      <c r="W46" s="105"/>
      <c r="X46" s="105"/>
      <c r="Y46" s="105"/>
      <c r="AG46"/>
    </row>
    <row r="47" spans="1:33">
      <c r="A47" s="112" t="s">
        <v>189</v>
      </c>
      <c r="B47" s="106">
        <v>45589</v>
      </c>
      <c r="C47" s="105" t="s">
        <v>190</v>
      </c>
      <c r="D47" s="105" t="s">
        <v>53</v>
      </c>
      <c r="E47" s="105" t="s">
        <v>191</v>
      </c>
      <c r="F47" s="105" t="s">
        <v>191</v>
      </c>
      <c r="G47" s="105"/>
      <c r="H47" s="105" t="s">
        <v>55</v>
      </c>
      <c r="I47" s="105" t="s">
        <v>56</v>
      </c>
      <c r="J47" s="105">
        <v>3</v>
      </c>
      <c r="K47" s="105">
        <v>400</v>
      </c>
      <c r="L47" s="107">
        <v>63</v>
      </c>
      <c r="M47" s="107">
        <v>43.65</v>
      </c>
      <c r="N47" s="105" t="s">
        <v>57</v>
      </c>
      <c r="O47" s="105" t="s">
        <v>191</v>
      </c>
      <c r="P47" s="107">
        <v>63</v>
      </c>
      <c r="Q47" s="107">
        <v>43.65</v>
      </c>
      <c r="R47" s="105"/>
      <c r="S47" s="105"/>
      <c r="T47" s="105"/>
      <c r="U47" s="105"/>
      <c r="V47" s="105"/>
      <c r="W47" s="105"/>
      <c r="X47" s="105"/>
      <c r="Y47" s="105"/>
      <c r="AG47"/>
    </row>
    <row r="48" spans="1:33">
      <c r="A48" s="112" t="s">
        <v>192</v>
      </c>
      <c r="B48" s="106">
        <v>45589</v>
      </c>
      <c r="C48" s="105" t="s">
        <v>193</v>
      </c>
      <c r="D48" s="105" t="s">
        <v>53</v>
      </c>
      <c r="E48" s="105" t="s">
        <v>194</v>
      </c>
      <c r="F48" s="105" t="s">
        <v>194</v>
      </c>
      <c r="G48" s="105"/>
      <c r="H48" s="105" t="s">
        <v>55</v>
      </c>
      <c r="I48" s="105" t="s">
        <v>56</v>
      </c>
      <c r="J48" s="105">
        <v>3</v>
      </c>
      <c r="K48" s="105">
        <v>400</v>
      </c>
      <c r="L48" s="107">
        <v>63</v>
      </c>
      <c r="M48" s="107">
        <v>43.65</v>
      </c>
      <c r="N48" s="105" t="s">
        <v>57</v>
      </c>
      <c r="O48" s="105" t="s">
        <v>194</v>
      </c>
      <c r="P48" s="107">
        <v>63</v>
      </c>
      <c r="Q48" s="107">
        <v>43.65</v>
      </c>
      <c r="R48" s="105"/>
      <c r="S48" s="105"/>
      <c r="T48" s="105"/>
      <c r="U48" s="105"/>
      <c r="V48" s="105"/>
      <c r="W48" s="105"/>
      <c r="X48" s="105"/>
      <c r="Y48" s="105"/>
      <c r="AG48"/>
    </row>
    <row r="49" spans="1:33" s="85" customFormat="1" ht="13.8">
      <c r="A49" s="112" t="s">
        <v>195</v>
      </c>
      <c r="B49" s="106">
        <v>45589</v>
      </c>
      <c r="C49" s="105" t="s">
        <v>196</v>
      </c>
      <c r="D49" s="105" t="s">
        <v>197</v>
      </c>
      <c r="E49" s="105" t="s">
        <v>198</v>
      </c>
      <c r="F49" s="105" t="s">
        <v>199</v>
      </c>
      <c r="G49" s="105"/>
      <c r="H49" s="105" t="s">
        <v>200</v>
      </c>
      <c r="I49" s="105" t="s">
        <v>201</v>
      </c>
      <c r="J49" s="105">
        <v>1</v>
      </c>
      <c r="K49" s="105">
        <v>230</v>
      </c>
      <c r="L49" s="107">
        <v>7</v>
      </c>
      <c r="M49" s="107">
        <v>1.61</v>
      </c>
      <c r="N49" s="105" t="s">
        <v>57</v>
      </c>
      <c r="O49" s="105" t="s">
        <v>199</v>
      </c>
      <c r="P49" s="107">
        <v>7</v>
      </c>
      <c r="Q49" s="107">
        <v>1.61</v>
      </c>
      <c r="R49" s="105"/>
      <c r="S49" s="105"/>
      <c r="T49" s="107"/>
      <c r="U49" s="107"/>
      <c r="V49" s="105"/>
      <c r="W49" s="105"/>
      <c r="X49" s="107"/>
      <c r="Y49" s="107"/>
    </row>
    <row r="50" spans="1:33" s="85" customFormat="1" ht="15" customHeight="1">
      <c r="A50" s="112" t="s">
        <v>202</v>
      </c>
      <c r="B50" s="106">
        <v>45589</v>
      </c>
      <c r="C50" s="105" t="s">
        <v>203</v>
      </c>
      <c r="D50" s="105" t="s">
        <v>197</v>
      </c>
      <c r="E50" s="105" t="s">
        <v>204</v>
      </c>
      <c r="F50" s="105" t="s">
        <v>205</v>
      </c>
      <c r="G50" s="105"/>
      <c r="H50" s="105" t="s">
        <v>200</v>
      </c>
      <c r="I50" s="105" t="s">
        <v>201</v>
      </c>
      <c r="J50" s="105">
        <v>1</v>
      </c>
      <c r="K50" s="105">
        <v>230</v>
      </c>
      <c r="L50" s="107">
        <v>14</v>
      </c>
      <c r="M50" s="107">
        <v>3.22</v>
      </c>
      <c r="N50" s="105" t="s">
        <v>57</v>
      </c>
      <c r="O50" s="105" t="s">
        <v>205</v>
      </c>
      <c r="P50" s="107">
        <v>14</v>
      </c>
      <c r="Q50" s="107">
        <v>3.22</v>
      </c>
      <c r="R50" s="105"/>
      <c r="S50" s="105"/>
      <c r="T50" s="107"/>
      <c r="U50" s="107"/>
      <c r="V50" s="105"/>
      <c r="W50" s="105"/>
      <c r="X50" s="107"/>
      <c r="Y50" s="107"/>
    </row>
    <row r="51" spans="1:33" s="85" customFormat="1" ht="15" customHeight="1">
      <c r="A51" s="112" t="s">
        <v>206</v>
      </c>
      <c r="B51" s="106">
        <v>45589</v>
      </c>
      <c r="C51" s="105" t="s">
        <v>207</v>
      </c>
      <c r="D51" s="105" t="s">
        <v>197</v>
      </c>
      <c r="E51" s="105" t="s">
        <v>208</v>
      </c>
      <c r="F51" s="105" t="s">
        <v>209</v>
      </c>
      <c r="G51" s="105"/>
      <c r="H51" s="105" t="s">
        <v>200</v>
      </c>
      <c r="I51" s="105" t="s">
        <v>201</v>
      </c>
      <c r="J51" s="105">
        <v>1</v>
      </c>
      <c r="K51" s="105">
        <v>230</v>
      </c>
      <c r="L51" s="107">
        <v>11.6</v>
      </c>
      <c r="M51" s="107">
        <v>2.67</v>
      </c>
      <c r="N51" s="105" t="s">
        <v>57</v>
      </c>
      <c r="O51" s="105" t="s">
        <v>209</v>
      </c>
      <c r="P51" s="107">
        <v>11.6</v>
      </c>
      <c r="Q51" s="107">
        <v>2.67</v>
      </c>
      <c r="R51" s="105"/>
      <c r="S51" s="105"/>
      <c r="T51" s="107"/>
      <c r="U51" s="107"/>
      <c r="V51" s="105"/>
      <c r="W51" s="105"/>
      <c r="X51" s="107"/>
      <c r="Y51" s="107"/>
    </row>
    <row r="52" spans="1:33" s="85" customFormat="1" ht="15" customHeight="1">
      <c r="A52" s="112" t="s">
        <v>210</v>
      </c>
      <c r="B52" s="106">
        <v>45589</v>
      </c>
      <c r="C52" s="105" t="s">
        <v>211</v>
      </c>
      <c r="D52" s="105" t="s">
        <v>197</v>
      </c>
      <c r="E52" s="105" t="s">
        <v>212</v>
      </c>
      <c r="F52" s="105" t="s">
        <v>213</v>
      </c>
      <c r="G52" s="105"/>
      <c r="H52" s="105" t="s">
        <v>200</v>
      </c>
      <c r="I52" s="105" t="s">
        <v>201</v>
      </c>
      <c r="J52" s="105">
        <v>1</v>
      </c>
      <c r="K52" s="105">
        <v>230</v>
      </c>
      <c r="L52" s="107">
        <v>17.399999999999999</v>
      </c>
      <c r="M52" s="107">
        <v>4</v>
      </c>
      <c r="N52" s="105" t="s">
        <v>57</v>
      </c>
      <c r="O52" s="105" t="s">
        <v>213</v>
      </c>
      <c r="P52" s="107">
        <v>17.399999999999999</v>
      </c>
      <c r="Q52" s="107">
        <v>4</v>
      </c>
      <c r="R52" s="105"/>
      <c r="S52" s="105"/>
      <c r="T52" s="105"/>
      <c r="U52" s="105"/>
      <c r="V52" s="105"/>
      <c r="W52" s="105"/>
      <c r="X52" s="105"/>
      <c r="Y52" s="105"/>
    </row>
    <row r="53" spans="1:33" s="85" customFormat="1" ht="15" customHeight="1">
      <c r="A53" s="112" t="s">
        <v>214</v>
      </c>
      <c r="B53" s="106">
        <v>45589</v>
      </c>
      <c r="C53" s="105" t="s">
        <v>215</v>
      </c>
      <c r="D53" s="105" t="s">
        <v>197</v>
      </c>
      <c r="E53" s="105" t="s">
        <v>216</v>
      </c>
      <c r="F53" s="105" t="s">
        <v>217</v>
      </c>
      <c r="G53" s="105"/>
      <c r="H53" s="105" t="s">
        <v>200</v>
      </c>
      <c r="I53" s="105" t="s">
        <v>201</v>
      </c>
      <c r="J53" s="105">
        <v>1</v>
      </c>
      <c r="K53" s="105">
        <v>230</v>
      </c>
      <c r="L53" s="107">
        <v>21.8</v>
      </c>
      <c r="M53" s="107">
        <v>5.01</v>
      </c>
      <c r="N53" s="105" t="s">
        <v>57</v>
      </c>
      <c r="O53" s="105" t="s">
        <v>217</v>
      </c>
      <c r="P53" s="107">
        <v>21.8</v>
      </c>
      <c r="Q53" s="107">
        <v>5.01</v>
      </c>
      <c r="R53" s="105"/>
      <c r="S53" s="105"/>
      <c r="T53" s="105"/>
      <c r="U53" s="105"/>
      <c r="V53" s="105"/>
      <c r="W53" s="105"/>
      <c r="X53" s="105"/>
      <c r="Y53" s="105"/>
    </row>
    <row r="54" spans="1:33" s="85" customFormat="1" ht="15" customHeight="1">
      <c r="A54" s="112" t="s">
        <v>218</v>
      </c>
      <c r="B54" s="106">
        <v>45589</v>
      </c>
      <c r="C54" s="105" t="s">
        <v>219</v>
      </c>
      <c r="D54" s="105" t="s">
        <v>197</v>
      </c>
      <c r="E54" s="105" t="s">
        <v>220</v>
      </c>
      <c r="F54" s="105" t="s">
        <v>221</v>
      </c>
      <c r="G54" s="105"/>
      <c r="H54" s="105" t="s">
        <v>200</v>
      </c>
      <c r="I54" s="105" t="s">
        <v>201</v>
      </c>
      <c r="J54" s="105">
        <v>1</v>
      </c>
      <c r="K54" s="105">
        <v>230</v>
      </c>
      <c r="L54" s="107">
        <v>31.1</v>
      </c>
      <c r="M54" s="107">
        <v>7.15</v>
      </c>
      <c r="N54" s="105" t="s">
        <v>57</v>
      </c>
      <c r="O54" s="105" t="s">
        <v>221</v>
      </c>
      <c r="P54" s="107">
        <v>31.1</v>
      </c>
      <c r="Q54" s="107">
        <v>7.15</v>
      </c>
      <c r="R54" s="105"/>
      <c r="S54" s="105"/>
      <c r="T54" s="105"/>
      <c r="U54" s="105"/>
      <c r="V54" s="105"/>
      <c r="W54" s="105"/>
      <c r="X54" s="105"/>
      <c r="Y54" s="105"/>
    </row>
    <row r="55" spans="1:33" s="85" customFormat="1" ht="15" customHeight="1">
      <c r="A55" s="112" t="s">
        <v>222</v>
      </c>
      <c r="B55" s="106">
        <v>45589</v>
      </c>
      <c r="C55" s="105" t="s">
        <v>223</v>
      </c>
      <c r="D55" s="105" t="s">
        <v>197</v>
      </c>
      <c r="E55" s="105" t="s">
        <v>224</v>
      </c>
      <c r="F55" s="105" t="s">
        <v>225</v>
      </c>
      <c r="G55" s="105"/>
      <c r="H55" s="105" t="s">
        <v>200</v>
      </c>
      <c r="I55" s="105" t="s">
        <v>201</v>
      </c>
      <c r="J55" s="105">
        <v>3</v>
      </c>
      <c r="K55" s="105">
        <v>400</v>
      </c>
      <c r="L55" s="107">
        <v>12</v>
      </c>
      <c r="M55" s="107">
        <v>8.31</v>
      </c>
      <c r="N55" s="105" t="s">
        <v>57</v>
      </c>
      <c r="O55" s="105" t="s">
        <v>225</v>
      </c>
      <c r="P55" s="107">
        <v>12</v>
      </c>
      <c r="Q55" s="107">
        <v>8.31</v>
      </c>
      <c r="R55" s="105"/>
      <c r="S55" s="105"/>
      <c r="T55" s="105"/>
      <c r="U55" s="105"/>
      <c r="V55" s="105"/>
      <c r="W55" s="105"/>
      <c r="X55" s="105"/>
      <c r="Y55" s="105"/>
    </row>
    <row r="56" spans="1:33" s="85" customFormat="1" ht="15" customHeight="1">
      <c r="A56" s="112" t="s">
        <v>226</v>
      </c>
      <c r="B56" s="106">
        <v>45589</v>
      </c>
      <c r="C56" s="105" t="s">
        <v>227</v>
      </c>
      <c r="D56" s="105" t="s">
        <v>197</v>
      </c>
      <c r="E56" s="105" t="s">
        <v>228</v>
      </c>
      <c r="F56" s="105" t="s">
        <v>229</v>
      </c>
      <c r="G56" s="105"/>
      <c r="H56" s="105" t="s">
        <v>200</v>
      </c>
      <c r="I56" s="105" t="s">
        <v>201</v>
      </c>
      <c r="J56" s="105">
        <v>1</v>
      </c>
      <c r="K56" s="105">
        <v>230</v>
      </c>
      <c r="L56" s="107">
        <v>37</v>
      </c>
      <c r="M56" s="107">
        <v>8.51</v>
      </c>
      <c r="N56" s="105" t="s">
        <v>57</v>
      </c>
      <c r="O56" s="105" t="s">
        <v>229</v>
      </c>
      <c r="P56" s="107">
        <v>37</v>
      </c>
      <c r="Q56" s="107">
        <v>8.51</v>
      </c>
      <c r="R56" s="105"/>
      <c r="S56" s="105"/>
      <c r="T56" s="105"/>
      <c r="U56" s="105"/>
      <c r="V56" s="105"/>
      <c r="W56" s="105"/>
      <c r="X56" s="105"/>
      <c r="Y56" s="105"/>
    </row>
    <row r="57" spans="1:33" s="85" customFormat="1" ht="15" customHeight="1">
      <c r="A57" s="112" t="s">
        <v>230</v>
      </c>
      <c r="B57" s="106">
        <v>45589</v>
      </c>
      <c r="C57" s="105" t="s">
        <v>231</v>
      </c>
      <c r="D57" s="105" t="s">
        <v>197</v>
      </c>
      <c r="E57" s="105" t="s">
        <v>232</v>
      </c>
      <c r="F57" s="105" t="s">
        <v>233</v>
      </c>
      <c r="G57" s="105"/>
      <c r="H57" s="105" t="s">
        <v>200</v>
      </c>
      <c r="I57" s="105" t="s">
        <v>201</v>
      </c>
      <c r="J57" s="105">
        <v>3</v>
      </c>
      <c r="K57" s="105">
        <v>400</v>
      </c>
      <c r="L57" s="107">
        <v>64</v>
      </c>
      <c r="M57" s="107">
        <v>44.34</v>
      </c>
      <c r="N57" s="105" t="s">
        <v>57</v>
      </c>
      <c r="O57" s="105" t="s">
        <v>233</v>
      </c>
      <c r="P57" s="107">
        <v>64</v>
      </c>
      <c r="Q57" s="107">
        <v>44.34</v>
      </c>
      <c r="R57" s="105"/>
      <c r="S57" s="105"/>
      <c r="T57" s="105"/>
      <c r="U57" s="105"/>
      <c r="V57" s="105"/>
      <c r="W57" s="105"/>
      <c r="X57" s="105"/>
      <c r="Y57" s="105"/>
    </row>
    <row r="58" spans="1:33">
      <c r="A58" s="128" t="s">
        <v>234</v>
      </c>
      <c r="B58" s="110">
        <v>45623</v>
      </c>
      <c r="C58" s="110" t="s">
        <v>235</v>
      </c>
      <c r="D58" s="105" t="s">
        <v>236</v>
      </c>
      <c r="E58" s="105" t="s">
        <v>237</v>
      </c>
      <c r="F58" s="105" t="s">
        <v>238</v>
      </c>
      <c r="G58" s="105"/>
      <c r="H58" s="105" t="s">
        <v>200</v>
      </c>
      <c r="I58" s="130" t="s">
        <v>56</v>
      </c>
      <c r="J58" s="105">
        <v>1</v>
      </c>
      <c r="K58" s="105">
        <v>230</v>
      </c>
      <c r="L58" s="107">
        <v>22</v>
      </c>
      <c r="M58" s="107">
        <v>5.0599999999999996</v>
      </c>
      <c r="N58" s="105" t="s">
        <v>57</v>
      </c>
      <c r="O58" s="105" t="s">
        <v>238</v>
      </c>
      <c r="P58" s="107">
        <v>22</v>
      </c>
      <c r="Q58" s="107">
        <v>5.0599999999999996</v>
      </c>
      <c r="R58" s="129"/>
      <c r="S58" s="129"/>
      <c r="T58" s="129"/>
      <c r="U58" s="129"/>
      <c r="V58" s="105"/>
      <c r="W58" s="129"/>
      <c r="X58" s="129"/>
      <c r="Y58" s="129"/>
      <c r="AG58"/>
    </row>
    <row r="59" spans="1:33">
      <c r="A59" s="128" t="s">
        <v>239</v>
      </c>
      <c r="B59" s="110">
        <v>45623</v>
      </c>
      <c r="C59" s="110" t="s">
        <v>240</v>
      </c>
      <c r="D59" s="105" t="s">
        <v>236</v>
      </c>
      <c r="E59" s="105" t="s">
        <v>241</v>
      </c>
      <c r="F59" s="105" t="s">
        <v>242</v>
      </c>
      <c r="G59" s="105"/>
      <c r="H59" s="105" t="s">
        <v>200</v>
      </c>
      <c r="I59" s="130" t="s">
        <v>56</v>
      </c>
      <c r="J59" s="105">
        <v>1</v>
      </c>
      <c r="K59" s="105">
        <v>230</v>
      </c>
      <c r="L59" s="107">
        <v>28</v>
      </c>
      <c r="M59" s="107">
        <v>6.44</v>
      </c>
      <c r="N59" s="105" t="s">
        <v>57</v>
      </c>
      <c r="O59" s="105" t="s">
        <v>242</v>
      </c>
      <c r="P59" s="107">
        <v>28</v>
      </c>
      <c r="Q59" s="107">
        <v>6.44</v>
      </c>
      <c r="R59" s="105"/>
      <c r="S59" s="105"/>
      <c r="T59" s="105"/>
      <c r="U59" s="105"/>
      <c r="V59" s="105"/>
      <c r="W59" s="129"/>
      <c r="X59" s="129"/>
      <c r="Y59" s="129"/>
      <c r="AG59"/>
    </row>
    <row r="60" spans="1:33">
      <c r="A60" s="128" t="s">
        <v>243</v>
      </c>
      <c r="B60" s="110">
        <v>45623</v>
      </c>
      <c r="C60" s="110" t="s">
        <v>244</v>
      </c>
      <c r="D60" s="105" t="s">
        <v>236</v>
      </c>
      <c r="E60" s="105" t="s">
        <v>241</v>
      </c>
      <c r="F60" s="105" t="s">
        <v>245</v>
      </c>
      <c r="G60" s="105"/>
      <c r="H60" s="105" t="s">
        <v>200</v>
      </c>
      <c r="I60" s="130" t="s">
        <v>56</v>
      </c>
      <c r="J60" s="105">
        <v>1</v>
      </c>
      <c r="K60" s="105">
        <v>230</v>
      </c>
      <c r="L60" s="107">
        <v>13</v>
      </c>
      <c r="M60" s="107">
        <v>2.99</v>
      </c>
      <c r="N60" s="105" t="s">
        <v>57</v>
      </c>
      <c r="O60" s="105" t="s">
        <v>245</v>
      </c>
      <c r="P60" s="107">
        <v>13</v>
      </c>
      <c r="Q60" s="107">
        <v>2.99</v>
      </c>
      <c r="R60" s="105"/>
      <c r="S60" s="105"/>
      <c r="T60" s="105"/>
      <c r="U60" s="105"/>
      <c r="V60" s="105"/>
      <c r="W60" s="129"/>
      <c r="X60" s="129"/>
      <c r="Y60" s="129"/>
      <c r="AG60"/>
    </row>
    <row r="61" spans="1:33">
      <c r="A61" s="128" t="s">
        <v>246</v>
      </c>
      <c r="B61" s="110">
        <v>45623</v>
      </c>
      <c r="C61" s="110" t="s">
        <v>247</v>
      </c>
      <c r="D61" s="105" t="s">
        <v>236</v>
      </c>
      <c r="E61" s="105" t="s">
        <v>241</v>
      </c>
      <c r="F61" s="105" t="s">
        <v>248</v>
      </c>
      <c r="G61" s="105"/>
      <c r="H61" s="105" t="s">
        <v>200</v>
      </c>
      <c r="I61" s="130" t="s">
        <v>56</v>
      </c>
      <c r="J61" s="105">
        <v>3</v>
      </c>
      <c r="K61" s="105">
        <v>400</v>
      </c>
      <c r="L61" s="107">
        <v>11.5</v>
      </c>
      <c r="M61" s="107">
        <v>7.97</v>
      </c>
      <c r="N61" s="105" t="s">
        <v>57</v>
      </c>
      <c r="O61" s="105" t="s">
        <v>248</v>
      </c>
      <c r="P61" s="107">
        <v>11.5</v>
      </c>
      <c r="Q61" s="107">
        <v>7.97</v>
      </c>
      <c r="R61" s="105"/>
      <c r="S61" s="105"/>
      <c r="T61" s="105"/>
      <c r="U61" s="105"/>
      <c r="V61" s="105"/>
      <c r="W61" s="129"/>
      <c r="X61" s="129"/>
      <c r="Y61" s="129"/>
      <c r="AG61"/>
    </row>
    <row r="62" spans="1:33">
      <c r="A62" s="128" t="s">
        <v>249</v>
      </c>
      <c r="B62" s="110">
        <v>45623</v>
      </c>
      <c r="C62" s="110" t="s">
        <v>250</v>
      </c>
      <c r="D62" s="105" t="s">
        <v>236</v>
      </c>
      <c r="E62" s="105" t="s">
        <v>237</v>
      </c>
      <c r="F62" s="105" t="s">
        <v>251</v>
      </c>
      <c r="G62" s="105"/>
      <c r="H62" s="105" t="s">
        <v>200</v>
      </c>
      <c r="I62" s="130" t="s">
        <v>56</v>
      </c>
      <c r="J62" s="105">
        <v>1</v>
      </c>
      <c r="K62" s="105">
        <v>230</v>
      </c>
      <c r="L62" s="107">
        <v>13</v>
      </c>
      <c r="M62" s="107">
        <v>2.99</v>
      </c>
      <c r="N62" s="105" t="s">
        <v>57</v>
      </c>
      <c r="O62" s="105" t="s">
        <v>251</v>
      </c>
      <c r="P62" s="107">
        <v>13</v>
      </c>
      <c r="Q62" s="107">
        <v>2.99</v>
      </c>
      <c r="R62" s="105"/>
      <c r="S62" s="105"/>
      <c r="T62" s="105"/>
      <c r="U62" s="105"/>
      <c r="V62" s="105"/>
      <c r="W62" s="129"/>
      <c r="X62" s="129"/>
      <c r="Y62" s="129"/>
      <c r="AG62"/>
    </row>
    <row r="63" spans="1:33">
      <c r="A63" s="128" t="s">
        <v>252</v>
      </c>
      <c r="B63" s="110">
        <v>45623</v>
      </c>
      <c r="C63" s="110" t="s">
        <v>253</v>
      </c>
      <c r="D63" s="105" t="s">
        <v>236</v>
      </c>
      <c r="E63" s="105" t="s">
        <v>241</v>
      </c>
      <c r="F63" s="105" t="s">
        <v>254</v>
      </c>
      <c r="G63" s="105"/>
      <c r="H63" s="105" t="s">
        <v>200</v>
      </c>
      <c r="I63" s="130" t="s">
        <v>56</v>
      </c>
      <c r="J63" s="105">
        <v>3</v>
      </c>
      <c r="K63" s="105">
        <v>400</v>
      </c>
      <c r="L63" s="107">
        <v>13</v>
      </c>
      <c r="M63" s="107">
        <v>9.01</v>
      </c>
      <c r="N63" s="105" t="s">
        <v>57</v>
      </c>
      <c r="O63" s="105" t="s">
        <v>254</v>
      </c>
      <c r="P63" s="107">
        <v>13</v>
      </c>
      <c r="Q63" s="107">
        <v>9.01</v>
      </c>
      <c r="R63" s="105"/>
      <c r="S63" s="105"/>
      <c r="T63" s="105"/>
      <c r="U63" s="105"/>
      <c r="V63" s="105"/>
      <c r="W63" s="129"/>
      <c r="X63" s="129"/>
      <c r="Y63" s="129"/>
      <c r="AG63"/>
    </row>
    <row r="64" spans="1:33">
      <c r="A64" s="128" t="s">
        <v>255</v>
      </c>
      <c r="B64" s="110">
        <v>45623</v>
      </c>
      <c r="C64" s="110" t="s">
        <v>256</v>
      </c>
      <c r="D64" s="105" t="s">
        <v>236</v>
      </c>
      <c r="E64" s="105" t="s">
        <v>241</v>
      </c>
      <c r="F64" s="105" t="s">
        <v>257</v>
      </c>
      <c r="G64" s="105"/>
      <c r="H64" s="105" t="s">
        <v>200</v>
      </c>
      <c r="I64" s="130" t="s">
        <v>56</v>
      </c>
      <c r="J64" s="105">
        <v>1</v>
      </c>
      <c r="K64" s="105">
        <v>230</v>
      </c>
      <c r="L64" s="107">
        <v>35</v>
      </c>
      <c r="M64" s="107">
        <v>8.0500000000000007</v>
      </c>
      <c r="N64" s="105" t="s">
        <v>57</v>
      </c>
      <c r="O64" s="105" t="s">
        <v>257</v>
      </c>
      <c r="P64" s="107">
        <v>35</v>
      </c>
      <c r="Q64" s="107">
        <v>8.0500000000000007</v>
      </c>
      <c r="R64" s="105"/>
      <c r="S64" s="105"/>
      <c r="T64" s="105"/>
      <c r="U64" s="105"/>
      <c r="V64" s="105"/>
      <c r="W64" s="129"/>
      <c r="X64" s="129"/>
      <c r="Y64" s="129"/>
      <c r="AG64"/>
    </row>
    <row r="65" spans="1:33">
      <c r="A65" s="128" t="s">
        <v>258</v>
      </c>
      <c r="B65" s="110">
        <v>45623</v>
      </c>
      <c r="C65" s="110" t="s">
        <v>259</v>
      </c>
      <c r="D65" s="105" t="s">
        <v>236</v>
      </c>
      <c r="E65" s="105" t="s">
        <v>241</v>
      </c>
      <c r="F65" s="105" t="s">
        <v>260</v>
      </c>
      <c r="G65" s="105"/>
      <c r="H65" s="105" t="s">
        <v>200</v>
      </c>
      <c r="I65" s="130" t="s">
        <v>56</v>
      </c>
      <c r="J65" s="105">
        <v>1</v>
      </c>
      <c r="K65" s="105">
        <v>230</v>
      </c>
      <c r="L65" s="107">
        <v>22</v>
      </c>
      <c r="M65" s="107">
        <v>5.0599999999999996</v>
      </c>
      <c r="N65" s="105" t="s">
        <v>57</v>
      </c>
      <c r="O65" s="105" t="s">
        <v>260</v>
      </c>
      <c r="P65" s="107">
        <v>22</v>
      </c>
      <c r="Q65" s="107">
        <v>5.0599999999999996</v>
      </c>
      <c r="R65" s="105"/>
      <c r="S65" s="105"/>
      <c r="T65" s="105"/>
      <c r="U65" s="105"/>
      <c r="V65" s="105"/>
      <c r="W65" s="129"/>
      <c r="X65" s="129"/>
      <c r="Y65" s="129"/>
      <c r="AG65"/>
    </row>
    <row r="66" spans="1:33">
      <c r="A66" s="128" t="s">
        <v>261</v>
      </c>
      <c r="B66" s="110">
        <v>45623</v>
      </c>
      <c r="C66" s="110" t="s">
        <v>262</v>
      </c>
      <c r="D66" s="105" t="s">
        <v>236</v>
      </c>
      <c r="E66" s="105" t="s">
        <v>241</v>
      </c>
      <c r="F66" s="105" t="s">
        <v>263</v>
      </c>
      <c r="G66" s="105"/>
      <c r="H66" s="105" t="s">
        <v>200</v>
      </c>
      <c r="I66" s="130" t="s">
        <v>56</v>
      </c>
      <c r="J66" s="105">
        <v>3</v>
      </c>
      <c r="K66" s="105">
        <v>400</v>
      </c>
      <c r="L66" s="107">
        <v>13</v>
      </c>
      <c r="M66" s="107">
        <v>9.01</v>
      </c>
      <c r="N66" s="105" t="s">
        <v>57</v>
      </c>
      <c r="O66" s="105" t="s">
        <v>263</v>
      </c>
      <c r="P66" s="107">
        <v>13</v>
      </c>
      <c r="Q66" s="107">
        <v>9.01</v>
      </c>
      <c r="R66" s="105"/>
      <c r="S66" s="105"/>
      <c r="T66" s="105"/>
      <c r="U66" s="105"/>
      <c r="V66" s="105"/>
      <c r="W66" s="129"/>
      <c r="X66" s="129"/>
      <c r="Y66" s="129"/>
      <c r="AG66"/>
    </row>
    <row r="67" spans="1:33">
      <c r="A67" s="128" t="s">
        <v>264</v>
      </c>
      <c r="B67" s="110">
        <v>45623</v>
      </c>
      <c r="C67" s="110" t="s">
        <v>265</v>
      </c>
      <c r="D67" s="105" t="s">
        <v>236</v>
      </c>
      <c r="E67" s="105" t="s">
        <v>237</v>
      </c>
      <c r="F67" s="105" t="s">
        <v>266</v>
      </c>
      <c r="G67" s="105"/>
      <c r="H67" s="105" t="s">
        <v>200</v>
      </c>
      <c r="I67" s="130" t="s">
        <v>56</v>
      </c>
      <c r="J67" s="105">
        <v>1</v>
      </c>
      <c r="K67" s="105">
        <v>230</v>
      </c>
      <c r="L67" s="107">
        <v>13</v>
      </c>
      <c r="M67" s="107">
        <v>2.99</v>
      </c>
      <c r="N67" s="105" t="s">
        <v>57</v>
      </c>
      <c r="O67" s="105" t="s">
        <v>266</v>
      </c>
      <c r="P67" s="107">
        <v>13</v>
      </c>
      <c r="Q67" s="107">
        <v>2.99</v>
      </c>
      <c r="R67" s="105"/>
      <c r="S67" s="105"/>
      <c r="T67" s="105"/>
      <c r="U67" s="105"/>
      <c r="V67" s="105"/>
      <c r="W67" s="129"/>
      <c r="X67" s="129"/>
      <c r="Y67" s="129"/>
      <c r="AG67"/>
    </row>
    <row r="68" spans="1:33">
      <c r="A68" s="128" t="s">
        <v>267</v>
      </c>
      <c r="B68" s="110">
        <v>45623</v>
      </c>
      <c r="C68" s="110" t="s">
        <v>268</v>
      </c>
      <c r="D68" s="105" t="s">
        <v>236</v>
      </c>
      <c r="E68" s="105" t="s">
        <v>241</v>
      </c>
      <c r="F68" s="105" t="s">
        <v>269</v>
      </c>
      <c r="G68" s="105"/>
      <c r="H68" s="105" t="s">
        <v>200</v>
      </c>
      <c r="I68" s="130" t="s">
        <v>56</v>
      </c>
      <c r="J68" s="105">
        <v>1</v>
      </c>
      <c r="K68" s="105">
        <v>230</v>
      </c>
      <c r="L68" s="107">
        <v>13</v>
      </c>
      <c r="M68" s="107">
        <v>2.99</v>
      </c>
      <c r="N68" s="105" t="s">
        <v>57</v>
      </c>
      <c r="O68" s="105" t="s">
        <v>269</v>
      </c>
      <c r="P68" s="107">
        <v>13</v>
      </c>
      <c r="Q68" s="107">
        <v>2.99</v>
      </c>
      <c r="R68" s="105"/>
      <c r="S68" s="105"/>
      <c r="T68" s="105"/>
      <c r="U68" s="105"/>
      <c r="V68" s="105"/>
      <c r="W68" s="129"/>
      <c r="X68" s="129"/>
      <c r="Y68" s="129"/>
      <c r="AG68"/>
    </row>
    <row r="69" spans="1:33">
      <c r="A69" s="112" t="s">
        <v>270</v>
      </c>
      <c r="B69" s="106">
        <v>45607</v>
      </c>
      <c r="C69" s="105" t="s">
        <v>271</v>
      </c>
      <c r="D69" s="105" t="s">
        <v>272</v>
      </c>
      <c r="E69" s="105" t="s">
        <v>273</v>
      </c>
      <c r="F69" s="105" t="s">
        <v>274</v>
      </c>
      <c r="G69" s="105"/>
      <c r="H69" s="105" t="s">
        <v>200</v>
      </c>
      <c r="I69" s="105" t="s">
        <v>201</v>
      </c>
      <c r="J69" s="105">
        <v>1</v>
      </c>
      <c r="K69" s="105">
        <v>230</v>
      </c>
      <c r="L69" s="107">
        <v>52</v>
      </c>
      <c r="M69" s="107">
        <v>11.96</v>
      </c>
      <c r="N69" s="105" t="s">
        <v>57</v>
      </c>
      <c r="O69" s="105" t="s">
        <v>274</v>
      </c>
      <c r="P69" s="107">
        <v>52</v>
      </c>
      <c r="Q69" s="107">
        <v>11.96</v>
      </c>
      <c r="R69" s="105"/>
      <c r="S69" s="105"/>
      <c r="T69" s="105"/>
      <c r="U69" s="105"/>
      <c r="V69" s="105"/>
      <c r="W69" s="105"/>
      <c r="X69" s="105"/>
      <c r="Y69" s="105"/>
      <c r="AG69"/>
    </row>
    <row r="70" spans="1:33">
      <c r="A70" s="112" t="s">
        <v>275</v>
      </c>
      <c r="B70" s="106">
        <v>45607</v>
      </c>
      <c r="C70" s="105" t="s">
        <v>276</v>
      </c>
      <c r="D70" s="105" t="s">
        <v>272</v>
      </c>
      <c r="E70" s="105" t="s">
        <v>277</v>
      </c>
      <c r="F70" s="105" t="s">
        <v>278</v>
      </c>
      <c r="G70" s="105"/>
      <c r="H70" s="105" t="s">
        <v>279</v>
      </c>
      <c r="I70" s="105" t="s">
        <v>56</v>
      </c>
      <c r="J70" s="105">
        <v>1</v>
      </c>
      <c r="K70" s="105">
        <v>230</v>
      </c>
      <c r="L70" s="107">
        <v>25</v>
      </c>
      <c r="M70" s="107">
        <v>5.75</v>
      </c>
      <c r="N70" s="105" t="s">
        <v>57</v>
      </c>
      <c r="O70" s="105" t="s">
        <v>278</v>
      </c>
      <c r="P70" s="107">
        <v>25</v>
      </c>
      <c r="Q70" s="107">
        <v>5.75</v>
      </c>
      <c r="R70" s="105"/>
      <c r="S70" s="105"/>
      <c r="T70" s="105"/>
      <c r="U70" s="105"/>
      <c r="V70" s="105"/>
      <c r="W70" s="105"/>
      <c r="X70" s="105"/>
      <c r="Y70" s="105"/>
      <c r="AG70"/>
    </row>
    <row r="71" spans="1:33">
      <c r="A71" s="112" t="s">
        <v>280</v>
      </c>
      <c r="B71" s="106">
        <v>45607</v>
      </c>
      <c r="C71" s="105" t="s">
        <v>281</v>
      </c>
      <c r="D71" s="105" t="s">
        <v>272</v>
      </c>
      <c r="E71" s="105" t="s">
        <v>282</v>
      </c>
      <c r="F71" s="105" t="s">
        <v>283</v>
      </c>
      <c r="G71" s="105"/>
      <c r="H71" s="105" t="s">
        <v>200</v>
      </c>
      <c r="I71" s="105" t="s">
        <v>201</v>
      </c>
      <c r="J71" s="105">
        <v>3</v>
      </c>
      <c r="K71" s="105">
        <v>400</v>
      </c>
      <c r="L71" s="107">
        <v>20.5</v>
      </c>
      <c r="M71" s="107">
        <v>14.2</v>
      </c>
      <c r="N71" s="105" t="s">
        <v>57</v>
      </c>
      <c r="O71" s="105" t="s">
        <v>284</v>
      </c>
      <c r="P71" s="107">
        <v>20.5</v>
      </c>
      <c r="Q71" s="107">
        <v>14.2</v>
      </c>
      <c r="R71" s="105"/>
      <c r="S71" s="105"/>
      <c r="T71" s="105"/>
      <c r="U71" s="105"/>
      <c r="V71" s="105"/>
      <c r="W71" s="105"/>
      <c r="X71" s="105"/>
      <c r="Y71" s="105"/>
      <c r="AG71"/>
    </row>
    <row r="72" spans="1:33">
      <c r="A72" s="112" t="s">
        <v>285</v>
      </c>
      <c r="B72" s="106">
        <v>45607</v>
      </c>
      <c r="C72" s="105" t="s">
        <v>286</v>
      </c>
      <c r="D72" s="105" t="s">
        <v>272</v>
      </c>
      <c r="E72" s="105" t="s">
        <v>282</v>
      </c>
      <c r="F72" s="105" t="s">
        <v>287</v>
      </c>
      <c r="G72" s="105"/>
      <c r="H72" s="105" t="s">
        <v>200</v>
      </c>
      <c r="I72" s="105" t="s">
        <v>201</v>
      </c>
      <c r="J72" s="105">
        <v>3</v>
      </c>
      <c r="K72" s="105">
        <v>400</v>
      </c>
      <c r="L72" s="107">
        <v>25.3</v>
      </c>
      <c r="M72" s="107">
        <v>17.53</v>
      </c>
      <c r="N72" s="105" t="s">
        <v>57</v>
      </c>
      <c r="O72" s="105" t="s">
        <v>288</v>
      </c>
      <c r="P72" s="107">
        <v>25.3</v>
      </c>
      <c r="Q72" s="107">
        <v>17.53</v>
      </c>
      <c r="R72" s="105"/>
      <c r="S72" s="105"/>
      <c r="T72" s="105"/>
      <c r="U72" s="105"/>
      <c r="V72" s="105"/>
      <c r="W72" s="105"/>
      <c r="X72" s="105"/>
      <c r="Y72" s="105"/>
      <c r="AG72"/>
    </row>
    <row r="73" spans="1:33">
      <c r="A73" s="112" t="s">
        <v>289</v>
      </c>
      <c r="B73" s="110">
        <v>45607</v>
      </c>
      <c r="C73" s="105" t="s">
        <v>290</v>
      </c>
      <c r="D73" s="105" t="s">
        <v>272</v>
      </c>
      <c r="E73" s="105" t="s">
        <v>282</v>
      </c>
      <c r="F73" s="105" t="s">
        <v>291</v>
      </c>
      <c r="G73" s="105"/>
      <c r="H73" s="105" t="s">
        <v>200</v>
      </c>
      <c r="I73" s="105" t="s">
        <v>201</v>
      </c>
      <c r="J73" s="105">
        <v>3</v>
      </c>
      <c r="K73" s="105">
        <v>400</v>
      </c>
      <c r="L73" s="107">
        <v>29.5</v>
      </c>
      <c r="M73" s="107">
        <v>20.440000000000001</v>
      </c>
      <c r="N73" s="105" t="s">
        <v>57</v>
      </c>
      <c r="O73" s="105" t="s">
        <v>292</v>
      </c>
      <c r="P73" s="107">
        <v>29.5</v>
      </c>
      <c r="Q73" s="107">
        <v>20.440000000000001</v>
      </c>
      <c r="R73" s="105"/>
      <c r="S73" s="105"/>
      <c r="T73" s="105"/>
      <c r="U73" s="105"/>
      <c r="V73" s="105"/>
      <c r="W73" s="105"/>
      <c r="X73" s="105"/>
      <c r="Y73" s="105"/>
      <c r="AG73"/>
    </row>
    <row r="74" spans="1:33">
      <c r="A74" s="112" t="s">
        <v>293</v>
      </c>
      <c r="B74" s="110">
        <v>45607</v>
      </c>
      <c r="C74" s="105" t="s">
        <v>294</v>
      </c>
      <c r="D74" s="105" t="s">
        <v>272</v>
      </c>
      <c r="E74" s="105" t="s">
        <v>282</v>
      </c>
      <c r="F74" s="105" t="s">
        <v>295</v>
      </c>
      <c r="G74" s="105"/>
      <c r="H74" s="105" t="s">
        <v>200</v>
      </c>
      <c r="I74" s="105" t="s">
        <v>201</v>
      </c>
      <c r="J74" s="105">
        <v>3</v>
      </c>
      <c r="K74" s="105">
        <v>400</v>
      </c>
      <c r="L74" s="107">
        <v>44.3</v>
      </c>
      <c r="M74" s="107">
        <v>30.69</v>
      </c>
      <c r="N74" s="105" t="s">
        <v>57</v>
      </c>
      <c r="O74" s="105" t="s">
        <v>296</v>
      </c>
      <c r="P74" s="107">
        <v>44.3</v>
      </c>
      <c r="Q74" s="107">
        <v>30.69</v>
      </c>
      <c r="R74" s="105"/>
      <c r="S74" s="105"/>
      <c r="T74" s="105"/>
      <c r="U74" s="105"/>
      <c r="V74" s="105"/>
      <c r="W74" s="105"/>
      <c r="X74" s="105"/>
      <c r="Y74" s="105"/>
      <c r="AG74"/>
    </row>
    <row r="75" spans="1:33">
      <c r="A75" s="112" t="s">
        <v>297</v>
      </c>
      <c r="B75" s="110">
        <v>45607</v>
      </c>
      <c r="C75" s="105" t="s">
        <v>298</v>
      </c>
      <c r="D75" s="105" t="s">
        <v>272</v>
      </c>
      <c r="E75" s="105" t="s">
        <v>299</v>
      </c>
      <c r="F75" s="105" t="s">
        <v>300</v>
      </c>
      <c r="G75" s="105"/>
      <c r="H75" s="105" t="s">
        <v>200</v>
      </c>
      <c r="I75" s="105" t="s">
        <v>201</v>
      </c>
      <c r="J75" s="105">
        <v>3</v>
      </c>
      <c r="K75" s="105">
        <v>400</v>
      </c>
      <c r="L75" s="107">
        <v>26</v>
      </c>
      <c r="M75" s="107">
        <v>18.010000000000002</v>
      </c>
      <c r="N75" s="105" t="s">
        <v>57</v>
      </c>
      <c r="O75" s="105" t="s">
        <v>301</v>
      </c>
      <c r="P75" s="107">
        <v>26</v>
      </c>
      <c r="Q75" s="107">
        <v>18.010000000000002</v>
      </c>
      <c r="R75" s="105"/>
      <c r="S75" s="105"/>
      <c r="T75" s="105"/>
      <c r="U75" s="105"/>
      <c r="V75" s="105"/>
      <c r="W75" s="105"/>
      <c r="X75" s="105"/>
      <c r="Y75" s="105"/>
      <c r="AG75"/>
    </row>
    <row r="76" spans="1:33">
      <c r="A76" s="112" t="s">
        <v>302</v>
      </c>
      <c r="B76" s="110">
        <v>45607</v>
      </c>
      <c r="C76" s="105" t="s">
        <v>303</v>
      </c>
      <c r="D76" s="105" t="s">
        <v>272</v>
      </c>
      <c r="E76" s="105" t="s">
        <v>299</v>
      </c>
      <c r="F76" s="105" t="s">
        <v>304</v>
      </c>
      <c r="G76" s="105"/>
      <c r="H76" s="105" t="s">
        <v>200</v>
      </c>
      <c r="I76" s="105" t="s">
        <v>201</v>
      </c>
      <c r="J76" s="105">
        <v>3</v>
      </c>
      <c r="K76" s="105">
        <v>400</v>
      </c>
      <c r="L76" s="107">
        <v>28</v>
      </c>
      <c r="M76" s="107">
        <v>19.399999999999999</v>
      </c>
      <c r="N76" s="105" t="s">
        <v>57</v>
      </c>
      <c r="O76" s="105" t="s">
        <v>305</v>
      </c>
      <c r="P76" s="107">
        <v>28</v>
      </c>
      <c r="Q76" s="107">
        <v>19.399999999999999</v>
      </c>
      <c r="R76" s="105"/>
      <c r="S76" s="105"/>
      <c r="T76" s="105"/>
      <c r="U76" s="105"/>
      <c r="V76" s="105"/>
      <c r="W76" s="105"/>
      <c r="X76" s="105"/>
      <c r="Y76" s="105"/>
      <c r="AG76"/>
    </row>
    <row r="77" spans="1:33">
      <c r="A77" s="112" t="s">
        <v>306</v>
      </c>
      <c r="B77" s="110">
        <v>45607</v>
      </c>
      <c r="C77" s="105" t="s">
        <v>307</v>
      </c>
      <c r="D77" s="105" t="s">
        <v>272</v>
      </c>
      <c r="E77" s="105" t="s">
        <v>308</v>
      </c>
      <c r="F77" s="105" t="s">
        <v>309</v>
      </c>
      <c r="G77" s="105"/>
      <c r="H77" s="105" t="s">
        <v>200</v>
      </c>
      <c r="I77" s="105" t="s">
        <v>201</v>
      </c>
      <c r="J77" s="105">
        <v>1</v>
      </c>
      <c r="K77" s="105">
        <v>230</v>
      </c>
      <c r="L77" s="107">
        <v>52.2</v>
      </c>
      <c r="M77" s="107">
        <v>12.01</v>
      </c>
      <c r="N77" s="105" t="s">
        <v>57</v>
      </c>
      <c r="O77" s="105" t="s">
        <v>310</v>
      </c>
      <c r="P77" s="107">
        <v>52.2</v>
      </c>
      <c r="Q77" s="107">
        <v>12.01</v>
      </c>
      <c r="R77" s="105"/>
      <c r="S77" s="105"/>
      <c r="T77" s="105"/>
      <c r="U77" s="105"/>
      <c r="V77" s="105"/>
      <c r="W77" s="105"/>
      <c r="X77" s="105"/>
      <c r="Y77" s="105"/>
      <c r="AG77"/>
    </row>
    <row r="78" spans="1:33">
      <c r="A78" s="112" t="s">
        <v>311</v>
      </c>
      <c r="B78" s="110">
        <v>45607</v>
      </c>
      <c r="C78" s="105" t="s">
        <v>312</v>
      </c>
      <c r="D78" s="105" t="s">
        <v>272</v>
      </c>
      <c r="E78" s="105" t="s">
        <v>313</v>
      </c>
      <c r="F78" s="105" t="s">
        <v>314</v>
      </c>
      <c r="G78" s="111"/>
      <c r="H78" s="105" t="s">
        <v>200</v>
      </c>
      <c r="I78" s="105" t="s">
        <v>201</v>
      </c>
      <c r="J78" s="105">
        <v>1</v>
      </c>
      <c r="K78" s="105">
        <v>230</v>
      </c>
      <c r="L78" s="107">
        <v>32.799999999999997</v>
      </c>
      <c r="M78" s="107">
        <v>7.54</v>
      </c>
      <c r="N78" s="105" t="s">
        <v>315</v>
      </c>
      <c r="O78" s="105" t="s">
        <v>316</v>
      </c>
      <c r="P78" s="107">
        <f t="shared" ref="P78:Q81" si="0">L78-T78</f>
        <v>13.229999999999997</v>
      </c>
      <c r="Q78" s="107">
        <f t="shared" si="0"/>
        <v>3.04</v>
      </c>
      <c r="R78" s="105" t="s">
        <v>317</v>
      </c>
      <c r="S78" s="105" t="s">
        <v>318</v>
      </c>
      <c r="T78" s="105">
        <v>19.57</v>
      </c>
      <c r="U78" s="105">
        <v>4.5</v>
      </c>
      <c r="V78" s="105"/>
      <c r="W78" s="105"/>
      <c r="X78" s="105"/>
      <c r="Y78" s="105"/>
      <c r="AG78"/>
    </row>
    <row r="79" spans="1:33">
      <c r="A79" s="112" t="s">
        <v>319</v>
      </c>
      <c r="B79" s="110">
        <v>45607</v>
      </c>
      <c r="C79" s="105" t="s">
        <v>320</v>
      </c>
      <c r="D79" s="105" t="s">
        <v>272</v>
      </c>
      <c r="E79" s="105" t="s">
        <v>313</v>
      </c>
      <c r="F79" s="105" t="s">
        <v>321</v>
      </c>
      <c r="G79" s="111"/>
      <c r="H79" s="105" t="s">
        <v>200</v>
      </c>
      <c r="I79" s="105" t="s">
        <v>201</v>
      </c>
      <c r="J79" s="105">
        <v>1</v>
      </c>
      <c r="K79" s="105">
        <v>230</v>
      </c>
      <c r="L79" s="107">
        <v>52.2</v>
      </c>
      <c r="M79" s="107">
        <v>12.01</v>
      </c>
      <c r="N79" s="105" t="s">
        <v>315</v>
      </c>
      <c r="O79" s="105" t="s">
        <v>322</v>
      </c>
      <c r="P79" s="107">
        <f t="shared" si="0"/>
        <v>21.800000000000004</v>
      </c>
      <c r="Q79" s="107">
        <f t="shared" si="0"/>
        <v>5.01</v>
      </c>
      <c r="R79" s="105" t="s">
        <v>317</v>
      </c>
      <c r="S79" s="105" t="s">
        <v>323</v>
      </c>
      <c r="T79" s="105">
        <v>30.4</v>
      </c>
      <c r="U79" s="105">
        <v>7</v>
      </c>
      <c r="V79" s="105"/>
      <c r="W79" s="105"/>
      <c r="X79" s="105"/>
      <c r="Y79" s="105"/>
      <c r="AG79"/>
    </row>
    <row r="80" spans="1:33">
      <c r="A80" s="112" t="s">
        <v>324</v>
      </c>
      <c r="B80" s="110">
        <v>45607</v>
      </c>
      <c r="C80" s="105" t="s">
        <v>325</v>
      </c>
      <c r="D80" s="105" t="s">
        <v>272</v>
      </c>
      <c r="E80" s="105" t="s">
        <v>326</v>
      </c>
      <c r="F80" s="105" t="s">
        <v>327</v>
      </c>
      <c r="G80" s="111"/>
      <c r="H80" s="105" t="s">
        <v>200</v>
      </c>
      <c r="I80" s="105" t="s">
        <v>201</v>
      </c>
      <c r="J80" s="105">
        <v>1</v>
      </c>
      <c r="K80" s="105">
        <v>230</v>
      </c>
      <c r="L80" s="107">
        <v>32.799999999999997</v>
      </c>
      <c r="M80" s="107">
        <v>7.54</v>
      </c>
      <c r="N80" s="105" t="s">
        <v>315</v>
      </c>
      <c r="O80" s="105" t="s">
        <v>328</v>
      </c>
      <c r="P80" s="107">
        <f t="shared" si="0"/>
        <v>13.229999999999997</v>
      </c>
      <c r="Q80" s="107">
        <f t="shared" si="0"/>
        <v>3.04</v>
      </c>
      <c r="R80" s="105" t="s">
        <v>317</v>
      </c>
      <c r="S80" s="105" t="s">
        <v>318</v>
      </c>
      <c r="T80" s="105">
        <v>19.57</v>
      </c>
      <c r="U80" s="105">
        <v>4.5</v>
      </c>
      <c r="V80" s="105"/>
      <c r="W80" s="105"/>
      <c r="X80" s="105"/>
      <c r="Y80" s="105"/>
      <c r="AG80"/>
    </row>
    <row r="81" spans="1:33">
      <c r="A81" s="112" t="s">
        <v>329</v>
      </c>
      <c r="B81" s="110">
        <v>45607</v>
      </c>
      <c r="C81" s="105" t="s">
        <v>330</v>
      </c>
      <c r="D81" s="105" t="s">
        <v>272</v>
      </c>
      <c r="E81" s="105" t="s">
        <v>326</v>
      </c>
      <c r="F81" s="105" t="s">
        <v>331</v>
      </c>
      <c r="G81" s="111"/>
      <c r="H81" s="105" t="s">
        <v>200</v>
      </c>
      <c r="I81" s="105" t="s">
        <v>201</v>
      </c>
      <c r="J81" s="105">
        <v>1</v>
      </c>
      <c r="K81" s="105">
        <v>230</v>
      </c>
      <c r="L81" s="107">
        <v>52.2</v>
      </c>
      <c r="M81" s="107">
        <v>12.01</v>
      </c>
      <c r="N81" s="105" t="s">
        <v>315</v>
      </c>
      <c r="O81" s="105" t="s">
        <v>332</v>
      </c>
      <c r="P81" s="107">
        <f t="shared" si="0"/>
        <v>21.800000000000004</v>
      </c>
      <c r="Q81" s="107">
        <f t="shared" si="0"/>
        <v>5.01</v>
      </c>
      <c r="R81" s="105" t="s">
        <v>317</v>
      </c>
      <c r="S81" s="105" t="s">
        <v>323</v>
      </c>
      <c r="T81" s="105">
        <v>30.4</v>
      </c>
      <c r="U81" s="105">
        <v>7</v>
      </c>
      <c r="V81" s="105"/>
      <c r="W81" s="105"/>
      <c r="X81" s="105"/>
      <c r="Y81" s="105"/>
      <c r="AG81"/>
    </row>
    <row r="82" spans="1:33">
      <c r="A82" s="112" t="s">
        <v>333</v>
      </c>
      <c r="B82" s="110">
        <v>45607</v>
      </c>
      <c r="C82" s="105" t="s">
        <v>334</v>
      </c>
      <c r="D82" s="105" t="s">
        <v>272</v>
      </c>
      <c r="E82" s="105" t="s">
        <v>335</v>
      </c>
      <c r="F82" s="105" t="s">
        <v>336</v>
      </c>
      <c r="G82" s="111"/>
      <c r="H82" s="105" t="s">
        <v>200</v>
      </c>
      <c r="I82" s="105" t="s">
        <v>201</v>
      </c>
      <c r="J82" s="105">
        <v>3</v>
      </c>
      <c r="K82" s="105">
        <v>400</v>
      </c>
      <c r="L82" s="107">
        <v>30.5</v>
      </c>
      <c r="M82" s="107">
        <v>21.13</v>
      </c>
      <c r="N82" s="105" t="s">
        <v>57</v>
      </c>
      <c r="O82" s="105" t="s">
        <v>336</v>
      </c>
      <c r="P82" s="107">
        <v>30.5</v>
      </c>
      <c r="Q82" s="107">
        <v>21.13</v>
      </c>
      <c r="R82" s="105"/>
      <c r="S82" s="105" t="s">
        <v>59</v>
      </c>
      <c r="T82" s="105" t="s">
        <v>59</v>
      </c>
      <c r="U82" s="105" t="s">
        <v>59</v>
      </c>
      <c r="V82" s="105"/>
      <c r="W82" s="105"/>
      <c r="X82" s="105"/>
      <c r="Y82" s="105"/>
      <c r="AG82"/>
    </row>
    <row r="83" spans="1:33">
      <c r="A83" s="112" t="s">
        <v>337</v>
      </c>
      <c r="B83" s="110">
        <v>45607</v>
      </c>
      <c r="C83" s="105" t="s">
        <v>338</v>
      </c>
      <c r="D83" s="105" t="s">
        <v>272</v>
      </c>
      <c r="E83" s="105" t="s">
        <v>313</v>
      </c>
      <c r="F83" s="105" t="s">
        <v>339</v>
      </c>
      <c r="G83" s="111"/>
      <c r="H83" s="105" t="s">
        <v>200</v>
      </c>
      <c r="I83" s="105" t="s">
        <v>201</v>
      </c>
      <c r="J83" s="105">
        <v>3</v>
      </c>
      <c r="K83" s="105">
        <v>400</v>
      </c>
      <c r="L83" s="107">
        <v>24</v>
      </c>
      <c r="M83" s="107">
        <v>16.63</v>
      </c>
      <c r="N83" s="105" t="s">
        <v>315</v>
      </c>
      <c r="O83" s="105" t="s">
        <v>339</v>
      </c>
      <c r="P83" s="107">
        <f>L83-T83</f>
        <v>10</v>
      </c>
      <c r="Q83" s="107">
        <f>M83-U83</f>
        <v>6.93</v>
      </c>
      <c r="R83" s="105" t="s">
        <v>317</v>
      </c>
      <c r="S83" s="105" t="s">
        <v>340</v>
      </c>
      <c r="T83" s="105">
        <v>14</v>
      </c>
      <c r="U83" s="105">
        <v>9.6999999999999993</v>
      </c>
      <c r="V83" s="105"/>
      <c r="W83" s="105"/>
      <c r="X83" s="105"/>
      <c r="Y83" s="105"/>
      <c r="AG83"/>
    </row>
    <row r="84" spans="1:33">
      <c r="A84" s="112" t="s">
        <v>341</v>
      </c>
      <c r="B84" s="110">
        <v>45607</v>
      </c>
      <c r="C84" s="105" t="s">
        <v>342</v>
      </c>
      <c r="D84" s="105" t="s">
        <v>272</v>
      </c>
      <c r="E84" s="105" t="s">
        <v>343</v>
      </c>
      <c r="F84" s="105" t="s">
        <v>344</v>
      </c>
      <c r="G84" s="111"/>
      <c r="H84" s="105" t="s">
        <v>279</v>
      </c>
      <c r="I84" s="105" t="s">
        <v>201</v>
      </c>
      <c r="J84" s="105">
        <v>3</v>
      </c>
      <c r="K84" s="105">
        <v>400</v>
      </c>
      <c r="L84" s="107">
        <v>22.1</v>
      </c>
      <c r="M84" s="107">
        <v>15.31</v>
      </c>
      <c r="N84" s="105" t="s">
        <v>57</v>
      </c>
      <c r="O84" s="105" t="s">
        <v>344</v>
      </c>
      <c r="P84" s="107">
        <v>22.1</v>
      </c>
      <c r="Q84" s="107">
        <v>15.31</v>
      </c>
      <c r="R84" s="105"/>
      <c r="S84" s="105" t="s">
        <v>59</v>
      </c>
      <c r="T84" s="105" t="s">
        <v>59</v>
      </c>
      <c r="U84" s="105" t="s">
        <v>59</v>
      </c>
      <c r="V84" s="105"/>
      <c r="W84" s="105"/>
      <c r="X84" s="105"/>
      <c r="Y84" s="105"/>
      <c r="AG84"/>
    </row>
    <row r="85" spans="1:33">
      <c r="A85" s="112" t="s">
        <v>345</v>
      </c>
      <c r="B85" s="110">
        <v>45607</v>
      </c>
      <c r="C85" s="105" t="s">
        <v>346</v>
      </c>
      <c r="D85" s="105" t="s">
        <v>272</v>
      </c>
      <c r="E85" s="105" t="s">
        <v>313</v>
      </c>
      <c r="F85" s="105" t="s">
        <v>347</v>
      </c>
      <c r="G85" s="111"/>
      <c r="H85" s="105" t="s">
        <v>200</v>
      </c>
      <c r="I85" s="105" t="s">
        <v>201</v>
      </c>
      <c r="J85" s="105">
        <v>3</v>
      </c>
      <c r="K85" s="105">
        <v>400</v>
      </c>
      <c r="L85" s="107">
        <v>29</v>
      </c>
      <c r="M85" s="107">
        <v>20.09</v>
      </c>
      <c r="N85" s="105" t="s">
        <v>315</v>
      </c>
      <c r="O85" s="105" t="s">
        <v>348</v>
      </c>
      <c r="P85" s="107">
        <f>L85-T85</f>
        <v>14.7</v>
      </c>
      <c r="Q85" s="107">
        <f>M85-U85</f>
        <v>11.09</v>
      </c>
      <c r="R85" s="105" t="s">
        <v>317</v>
      </c>
      <c r="S85" s="105" t="s">
        <v>349</v>
      </c>
      <c r="T85" s="105">
        <v>14.3</v>
      </c>
      <c r="U85" s="105">
        <v>9</v>
      </c>
      <c r="V85" s="105"/>
      <c r="W85" s="105"/>
      <c r="X85" s="105"/>
      <c r="Y85" s="105"/>
      <c r="AG85"/>
    </row>
    <row r="86" spans="1:33">
      <c r="A86" s="112" t="s">
        <v>350</v>
      </c>
      <c r="B86" s="110">
        <v>45607</v>
      </c>
      <c r="C86" s="105" t="s">
        <v>276</v>
      </c>
      <c r="D86" s="105" t="s">
        <v>272</v>
      </c>
      <c r="E86" s="105" t="s">
        <v>277</v>
      </c>
      <c r="F86" s="105" t="s">
        <v>278</v>
      </c>
      <c r="G86" s="111"/>
      <c r="H86" s="105" t="s">
        <v>279</v>
      </c>
      <c r="I86" s="105" t="s">
        <v>56</v>
      </c>
      <c r="J86" s="105">
        <v>1</v>
      </c>
      <c r="K86" s="105">
        <v>230</v>
      </c>
      <c r="L86" s="107">
        <v>25</v>
      </c>
      <c r="M86" s="107">
        <v>5.75</v>
      </c>
      <c r="N86" s="105" t="s">
        <v>315</v>
      </c>
      <c r="O86" s="105" t="s">
        <v>278</v>
      </c>
      <c r="P86" s="107">
        <f>L86-T86</f>
        <v>12</v>
      </c>
      <c r="Q86" s="107">
        <f>M86-U86</f>
        <v>2.76</v>
      </c>
      <c r="R86" s="105" t="s">
        <v>351</v>
      </c>
      <c r="S86" s="105" t="s">
        <v>58</v>
      </c>
      <c r="T86" s="105">
        <v>13</v>
      </c>
      <c r="U86" s="105">
        <v>2.99</v>
      </c>
      <c r="V86" s="105"/>
      <c r="W86" s="105"/>
      <c r="X86" s="105"/>
      <c r="Y86" s="105"/>
      <c r="AG86"/>
    </row>
    <row r="87" spans="1:33">
      <c r="A87" s="112" t="s">
        <v>352</v>
      </c>
      <c r="B87" s="110">
        <v>45607</v>
      </c>
      <c r="C87" s="105" t="s">
        <v>353</v>
      </c>
      <c r="D87" s="105" t="s">
        <v>272</v>
      </c>
      <c r="E87" s="105" t="s">
        <v>354</v>
      </c>
      <c r="F87" s="105" t="s">
        <v>355</v>
      </c>
      <c r="G87" s="111"/>
      <c r="H87" s="105" t="s">
        <v>200</v>
      </c>
      <c r="I87" s="105" t="s">
        <v>56</v>
      </c>
      <c r="J87" s="105">
        <v>1</v>
      </c>
      <c r="K87" s="105">
        <v>230</v>
      </c>
      <c r="L87" s="107">
        <v>13</v>
      </c>
      <c r="M87" s="107">
        <v>3</v>
      </c>
      <c r="N87" s="105" t="s">
        <v>57</v>
      </c>
      <c r="O87" s="105" t="s">
        <v>356</v>
      </c>
      <c r="P87" s="107">
        <v>13</v>
      </c>
      <c r="Q87" s="107">
        <v>3</v>
      </c>
      <c r="R87" s="105"/>
      <c r="S87" s="105"/>
      <c r="T87" s="105"/>
      <c r="U87" s="105"/>
      <c r="V87" s="105"/>
      <c r="W87" s="105"/>
      <c r="X87" s="105"/>
      <c r="Y87" s="105"/>
      <c r="AG87"/>
    </row>
    <row r="88" spans="1:33">
      <c r="A88" s="112" t="s">
        <v>357</v>
      </c>
      <c r="B88" s="110">
        <v>45607</v>
      </c>
      <c r="C88" s="105" t="s">
        <v>358</v>
      </c>
      <c r="D88" s="105" t="s">
        <v>272</v>
      </c>
      <c r="E88" s="105" t="s">
        <v>354</v>
      </c>
      <c r="F88" s="105" t="s">
        <v>359</v>
      </c>
      <c r="G88" s="111"/>
      <c r="H88" s="105" t="s">
        <v>200</v>
      </c>
      <c r="I88" s="105" t="s">
        <v>56</v>
      </c>
      <c r="J88" s="105">
        <v>1</v>
      </c>
      <c r="K88" s="105">
        <v>230</v>
      </c>
      <c r="L88" s="107">
        <v>19.600000000000001</v>
      </c>
      <c r="M88" s="107">
        <v>4.51</v>
      </c>
      <c r="N88" s="105" t="s">
        <v>57</v>
      </c>
      <c r="O88" s="105" t="s">
        <v>360</v>
      </c>
      <c r="P88" s="107">
        <v>19.600000000000001</v>
      </c>
      <c r="Q88" s="107">
        <v>4.51</v>
      </c>
      <c r="R88" s="105"/>
      <c r="S88" s="105"/>
      <c r="T88" s="105"/>
      <c r="U88" s="105"/>
      <c r="V88" s="105"/>
      <c r="W88" s="105"/>
      <c r="X88" s="105"/>
      <c r="Y88" s="105"/>
      <c r="AG88"/>
    </row>
    <row r="89" spans="1:33">
      <c r="A89" s="112" t="s">
        <v>361</v>
      </c>
      <c r="B89" s="110">
        <v>45607</v>
      </c>
      <c r="C89" s="105" t="s">
        <v>362</v>
      </c>
      <c r="D89" s="105" t="s">
        <v>272</v>
      </c>
      <c r="E89" s="105" t="s">
        <v>363</v>
      </c>
      <c r="F89" s="105" t="s">
        <v>364</v>
      </c>
      <c r="G89" s="111"/>
      <c r="H89" s="105" t="s">
        <v>279</v>
      </c>
      <c r="I89" s="105" t="s">
        <v>56</v>
      </c>
      <c r="J89" s="105">
        <v>1</v>
      </c>
      <c r="K89" s="105">
        <v>230</v>
      </c>
      <c r="L89" s="107">
        <v>15</v>
      </c>
      <c r="M89" s="107">
        <v>3.45</v>
      </c>
      <c r="N89" s="105" t="s">
        <v>57</v>
      </c>
      <c r="O89" s="105" t="s">
        <v>364</v>
      </c>
      <c r="P89" s="107">
        <v>15</v>
      </c>
      <c r="Q89" s="107">
        <v>3.45</v>
      </c>
      <c r="R89" s="105"/>
      <c r="S89" s="105"/>
      <c r="T89" s="105"/>
      <c r="U89" s="105"/>
      <c r="V89" s="105"/>
      <c r="W89" s="105"/>
      <c r="X89" s="105"/>
      <c r="Y89" s="105"/>
      <c r="AG89"/>
    </row>
    <row r="90" spans="1:33">
      <c r="A90" s="112" t="s">
        <v>365</v>
      </c>
      <c r="B90" s="110">
        <v>45607</v>
      </c>
      <c r="C90" s="105" t="s">
        <v>366</v>
      </c>
      <c r="D90" s="105" t="s">
        <v>272</v>
      </c>
      <c r="E90" s="105" t="s">
        <v>363</v>
      </c>
      <c r="F90" s="105" t="s">
        <v>367</v>
      </c>
      <c r="G90" s="105"/>
      <c r="H90" s="105" t="s">
        <v>279</v>
      </c>
      <c r="I90" s="105" t="s">
        <v>56</v>
      </c>
      <c r="J90" s="105">
        <v>1</v>
      </c>
      <c r="K90" s="105">
        <v>230</v>
      </c>
      <c r="L90" s="107">
        <v>16</v>
      </c>
      <c r="M90" s="107">
        <v>3.68</v>
      </c>
      <c r="N90" s="105" t="s">
        <v>57</v>
      </c>
      <c r="O90" s="105" t="s">
        <v>367</v>
      </c>
      <c r="P90" s="107">
        <v>16</v>
      </c>
      <c r="Q90" s="107">
        <v>3.68</v>
      </c>
      <c r="R90" s="105"/>
      <c r="S90" s="105"/>
      <c r="T90" s="105"/>
      <c r="U90" s="105"/>
      <c r="V90" s="105"/>
      <c r="W90" s="105"/>
      <c r="X90" s="105"/>
      <c r="Y90" s="105"/>
      <c r="AG90"/>
    </row>
    <row r="91" spans="1:33">
      <c r="A91" s="112" t="s">
        <v>368</v>
      </c>
      <c r="B91" s="110">
        <v>45622</v>
      </c>
      <c r="C91" s="105" t="s">
        <v>369</v>
      </c>
      <c r="D91" s="105" t="s">
        <v>272</v>
      </c>
      <c r="E91" s="105" t="s">
        <v>370</v>
      </c>
      <c r="F91" s="105" t="s">
        <v>371</v>
      </c>
      <c r="G91" s="105"/>
      <c r="H91" s="105" t="s">
        <v>200</v>
      </c>
      <c r="I91" s="105" t="s">
        <v>201</v>
      </c>
      <c r="J91" s="105">
        <v>3</v>
      </c>
      <c r="K91" s="105">
        <v>400</v>
      </c>
      <c r="L91" s="107">
        <v>24</v>
      </c>
      <c r="M91" s="107">
        <v>16.63</v>
      </c>
      <c r="N91" s="105" t="s">
        <v>315</v>
      </c>
      <c r="O91" s="105" t="s">
        <v>371</v>
      </c>
      <c r="P91" s="107">
        <v>9.5</v>
      </c>
      <c r="Q91" s="107">
        <v>6.58</v>
      </c>
      <c r="R91" s="105" t="s">
        <v>351</v>
      </c>
      <c r="S91" s="105" t="s">
        <v>371</v>
      </c>
      <c r="T91" s="105">
        <v>14.5</v>
      </c>
      <c r="U91" s="105">
        <v>10.050000000000001</v>
      </c>
      <c r="V91" s="105"/>
      <c r="W91" s="105"/>
      <c r="X91" s="105"/>
      <c r="Y91" s="105"/>
      <c r="AG91"/>
    </row>
    <row r="92" spans="1:33">
      <c r="A92" s="112" t="s">
        <v>372</v>
      </c>
      <c r="B92" s="110">
        <v>45622</v>
      </c>
      <c r="C92" s="105" t="s">
        <v>373</v>
      </c>
      <c r="D92" s="105" t="s">
        <v>272</v>
      </c>
      <c r="E92" s="105" t="s">
        <v>374</v>
      </c>
      <c r="F92" s="105" t="s">
        <v>375</v>
      </c>
      <c r="G92" s="105"/>
      <c r="H92" s="105" t="s">
        <v>200</v>
      </c>
      <c r="I92" s="105" t="s">
        <v>201</v>
      </c>
      <c r="J92" s="105">
        <v>1</v>
      </c>
      <c r="K92" s="105">
        <v>230</v>
      </c>
      <c r="L92" s="107">
        <v>52.1</v>
      </c>
      <c r="M92" s="107">
        <v>11.98</v>
      </c>
      <c r="N92" s="105" t="s">
        <v>315</v>
      </c>
      <c r="O92" s="105" t="s">
        <v>375</v>
      </c>
      <c r="P92" s="107">
        <v>20.5</v>
      </c>
      <c r="Q92" s="107">
        <v>4.72</v>
      </c>
      <c r="R92" s="105" t="s">
        <v>351</v>
      </c>
      <c r="S92" s="105" t="s">
        <v>375</v>
      </c>
      <c r="T92" s="105">
        <v>31.6</v>
      </c>
      <c r="U92" s="105">
        <v>7.27</v>
      </c>
      <c r="V92" s="105"/>
      <c r="W92" s="105"/>
      <c r="X92" s="105"/>
      <c r="Y92" s="105"/>
      <c r="AG92"/>
    </row>
    <row r="93" spans="1:33">
      <c r="A93" s="112" t="s">
        <v>376</v>
      </c>
      <c r="B93" s="110">
        <v>45622</v>
      </c>
      <c r="C93" s="105" t="s">
        <v>377</v>
      </c>
      <c r="D93" s="105" t="s">
        <v>272</v>
      </c>
      <c r="E93" s="105" t="s">
        <v>370</v>
      </c>
      <c r="F93" s="105" t="s">
        <v>378</v>
      </c>
      <c r="G93" s="105"/>
      <c r="H93" s="105" t="s">
        <v>200</v>
      </c>
      <c r="I93" s="105" t="s">
        <v>201</v>
      </c>
      <c r="J93" s="105">
        <v>1</v>
      </c>
      <c r="K93" s="105">
        <v>230</v>
      </c>
      <c r="L93" s="107">
        <v>52.1</v>
      </c>
      <c r="M93" s="107">
        <v>11.98</v>
      </c>
      <c r="N93" s="105" t="s">
        <v>315</v>
      </c>
      <c r="O93" s="105" t="s">
        <v>379</v>
      </c>
      <c r="P93" s="107">
        <v>20.5</v>
      </c>
      <c r="Q93" s="107">
        <v>4.72</v>
      </c>
      <c r="R93" s="105" t="s">
        <v>351</v>
      </c>
      <c r="S93" s="105" t="s">
        <v>379</v>
      </c>
      <c r="T93" s="105">
        <v>31.6</v>
      </c>
      <c r="U93" s="105">
        <v>7.27</v>
      </c>
      <c r="V93" s="105"/>
      <c r="W93" s="105"/>
      <c r="X93" s="105"/>
      <c r="Y93" s="105"/>
      <c r="AG93"/>
    </row>
    <row r="94" spans="1:33">
      <c r="A94" s="112" t="s">
        <v>380</v>
      </c>
      <c r="B94" s="110">
        <v>45622</v>
      </c>
      <c r="C94" s="105" t="s">
        <v>381</v>
      </c>
      <c r="D94" s="105" t="s">
        <v>272</v>
      </c>
      <c r="E94" s="105" t="s">
        <v>374</v>
      </c>
      <c r="F94" s="105" t="s">
        <v>382</v>
      </c>
      <c r="G94" s="105"/>
      <c r="H94" s="105" t="s">
        <v>200</v>
      </c>
      <c r="I94" s="105" t="s">
        <v>201</v>
      </c>
      <c r="J94" s="105">
        <v>3</v>
      </c>
      <c r="K94" s="105">
        <v>400</v>
      </c>
      <c r="L94" s="107">
        <v>24</v>
      </c>
      <c r="M94" s="107">
        <v>16.63</v>
      </c>
      <c r="N94" s="105" t="s">
        <v>315</v>
      </c>
      <c r="O94" s="105" t="s">
        <v>382</v>
      </c>
      <c r="P94" s="107">
        <v>9.5</v>
      </c>
      <c r="Q94" s="107">
        <v>6.58</v>
      </c>
      <c r="R94" s="105" t="s">
        <v>351</v>
      </c>
      <c r="S94" s="105" t="s">
        <v>382</v>
      </c>
      <c r="T94" s="105">
        <v>14.5</v>
      </c>
      <c r="U94" s="105">
        <v>10.050000000000001</v>
      </c>
      <c r="V94" s="105"/>
      <c r="W94" s="105"/>
      <c r="X94" s="105"/>
      <c r="Y94" s="105"/>
      <c r="AG94"/>
    </row>
    <row r="95" spans="1:33">
      <c r="A95" s="112" t="s">
        <v>383</v>
      </c>
      <c r="B95" s="110">
        <v>45622</v>
      </c>
      <c r="C95" s="105" t="s">
        <v>384</v>
      </c>
      <c r="D95" s="105" t="s">
        <v>272</v>
      </c>
      <c r="E95" s="105" t="s">
        <v>374</v>
      </c>
      <c r="F95" s="105" t="s">
        <v>385</v>
      </c>
      <c r="G95" s="105"/>
      <c r="H95" s="105" t="s">
        <v>200</v>
      </c>
      <c r="I95" s="105" t="s">
        <v>201</v>
      </c>
      <c r="J95" s="105">
        <v>1</v>
      </c>
      <c r="K95" s="105">
        <v>230</v>
      </c>
      <c r="L95" s="107">
        <v>31.5</v>
      </c>
      <c r="M95" s="107">
        <v>7.25</v>
      </c>
      <c r="N95" s="105" t="s">
        <v>315</v>
      </c>
      <c r="O95" s="105" t="s">
        <v>386</v>
      </c>
      <c r="P95" s="107">
        <v>13</v>
      </c>
      <c r="Q95" s="107">
        <v>2.99</v>
      </c>
      <c r="R95" s="105" t="s">
        <v>351</v>
      </c>
      <c r="S95" s="105" t="s">
        <v>386</v>
      </c>
      <c r="T95" s="105">
        <v>18.5</v>
      </c>
      <c r="U95" s="105">
        <v>4.26</v>
      </c>
      <c r="V95" s="105"/>
      <c r="W95" s="105"/>
      <c r="X95" s="105"/>
      <c r="Y95" s="105"/>
      <c r="AG95"/>
    </row>
    <row r="96" spans="1:33">
      <c r="A96" s="112" t="s">
        <v>387</v>
      </c>
      <c r="B96" s="110">
        <v>45622</v>
      </c>
      <c r="C96" s="105" t="s">
        <v>388</v>
      </c>
      <c r="D96" s="105" t="s">
        <v>272</v>
      </c>
      <c r="E96" s="105" t="s">
        <v>370</v>
      </c>
      <c r="F96" s="105" t="s">
        <v>389</v>
      </c>
      <c r="G96" s="105"/>
      <c r="H96" s="105" t="s">
        <v>200</v>
      </c>
      <c r="I96" s="105" t="s">
        <v>201</v>
      </c>
      <c r="J96" s="105">
        <v>1</v>
      </c>
      <c r="K96" s="105">
        <v>230</v>
      </c>
      <c r="L96" s="107">
        <v>31.5</v>
      </c>
      <c r="M96" s="107">
        <v>7.25</v>
      </c>
      <c r="N96" s="105" t="s">
        <v>315</v>
      </c>
      <c r="O96" s="105" t="s">
        <v>389</v>
      </c>
      <c r="P96" s="107">
        <v>13</v>
      </c>
      <c r="Q96" s="107">
        <v>2.99</v>
      </c>
      <c r="R96" s="105" t="s">
        <v>351</v>
      </c>
      <c r="S96" s="105" t="s">
        <v>389</v>
      </c>
      <c r="T96" s="105">
        <v>18.5</v>
      </c>
      <c r="U96" s="105">
        <v>4.26</v>
      </c>
      <c r="V96" s="105"/>
      <c r="W96" s="105"/>
      <c r="X96" s="105"/>
      <c r="Y96" s="105"/>
      <c r="AG96"/>
    </row>
    <row r="97" spans="1:33">
      <c r="A97" s="112" t="s">
        <v>390</v>
      </c>
      <c r="B97" s="110">
        <v>45622</v>
      </c>
      <c r="C97" s="105" t="s">
        <v>391</v>
      </c>
      <c r="D97" s="105" t="s">
        <v>272</v>
      </c>
      <c r="E97" s="105" t="s">
        <v>392</v>
      </c>
      <c r="F97" s="105" t="s">
        <v>393</v>
      </c>
      <c r="G97" s="105"/>
      <c r="H97" s="105" t="s">
        <v>200</v>
      </c>
      <c r="I97" s="105" t="s">
        <v>201</v>
      </c>
      <c r="J97" s="105">
        <v>1</v>
      </c>
      <c r="K97" s="105">
        <v>230</v>
      </c>
      <c r="L97" s="107">
        <v>32.799999999999997</v>
      </c>
      <c r="M97" s="107">
        <v>7.54</v>
      </c>
      <c r="N97" s="105" t="s">
        <v>315</v>
      </c>
      <c r="O97" s="105" t="s">
        <v>393</v>
      </c>
      <c r="P97" s="107">
        <v>13</v>
      </c>
      <c r="Q97" s="107">
        <v>2.99</v>
      </c>
      <c r="R97" s="105" t="s">
        <v>351</v>
      </c>
      <c r="S97" s="105" t="s">
        <v>393</v>
      </c>
      <c r="T97" s="105">
        <v>19.8</v>
      </c>
      <c r="U97" s="105">
        <v>4.55</v>
      </c>
      <c r="V97" s="105"/>
      <c r="W97" s="105"/>
      <c r="X97" s="105"/>
      <c r="Y97" s="105"/>
      <c r="AG97"/>
    </row>
    <row r="98" spans="1:33">
      <c r="A98" s="112" t="s">
        <v>394</v>
      </c>
      <c r="B98" s="110">
        <v>45622</v>
      </c>
      <c r="C98" s="105" t="s">
        <v>395</v>
      </c>
      <c r="D98" s="105" t="s">
        <v>272</v>
      </c>
      <c r="E98" s="105" t="s">
        <v>392</v>
      </c>
      <c r="F98" s="105" t="s">
        <v>396</v>
      </c>
      <c r="G98" s="105"/>
      <c r="H98" s="105" t="s">
        <v>200</v>
      </c>
      <c r="I98" s="105" t="s">
        <v>201</v>
      </c>
      <c r="J98" s="105">
        <v>1</v>
      </c>
      <c r="K98" s="105">
        <v>230</v>
      </c>
      <c r="L98" s="107">
        <v>30</v>
      </c>
      <c r="M98" s="107">
        <v>6.9</v>
      </c>
      <c r="N98" s="105" t="s">
        <v>315</v>
      </c>
      <c r="O98" s="105" t="s">
        <v>396</v>
      </c>
      <c r="P98" s="107">
        <v>13</v>
      </c>
      <c r="Q98" s="107">
        <v>2.99</v>
      </c>
      <c r="R98" s="105" t="s">
        <v>351</v>
      </c>
      <c r="S98" s="105" t="s">
        <v>396</v>
      </c>
      <c r="T98" s="105">
        <v>17</v>
      </c>
      <c r="U98" s="105">
        <v>3.91</v>
      </c>
      <c r="V98" s="105"/>
      <c r="W98" s="105"/>
      <c r="X98" s="105"/>
      <c r="Y98" s="105"/>
      <c r="AG98"/>
    </row>
    <row r="99" spans="1:33">
      <c r="A99" s="112" t="s">
        <v>397</v>
      </c>
      <c r="B99" s="110">
        <v>45622</v>
      </c>
      <c r="C99" s="105" t="s">
        <v>398</v>
      </c>
      <c r="D99" s="105" t="s">
        <v>272</v>
      </c>
      <c r="E99" s="105" t="s">
        <v>399</v>
      </c>
      <c r="F99" s="105" t="s">
        <v>400</v>
      </c>
      <c r="G99" s="105"/>
      <c r="H99" s="105" t="s">
        <v>279</v>
      </c>
      <c r="I99" s="105" t="s">
        <v>201</v>
      </c>
      <c r="J99" s="105">
        <v>1</v>
      </c>
      <c r="K99" s="105">
        <v>230</v>
      </c>
      <c r="L99" s="107">
        <v>31.5</v>
      </c>
      <c r="M99" s="107">
        <v>7.25</v>
      </c>
      <c r="N99" s="105" t="s">
        <v>315</v>
      </c>
      <c r="O99" s="108" t="s">
        <v>400</v>
      </c>
      <c r="P99" s="107">
        <v>13</v>
      </c>
      <c r="Q99" s="107">
        <v>2.99</v>
      </c>
      <c r="R99" s="105" t="s">
        <v>351</v>
      </c>
      <c r="S99" s="108" t="s">
        <v>400</v>
      </c>
      <c r="T99" s="105">
        <v>18.5</v>
      </c>
      <c r="U99" s="105">
        <v>4.26</v>
      </c>
      <c r="V99" s="105"/>
      <c r="W99" s="105"/>
      <c r="X99" s="105"/>
      <c r="Y99" s="105"/>
      <c r="AG99"/>
    </row>
    <row r="100" spans="1:33">
      <c r="A100" s="112" t="s">
        <v>401</v>
      </c>
      <c r="B100" s="110">
        <v>45622</v>
      </c>
      <c r="C100" s="105" t="s">
        <v>402</v>
      </c>
      <c r="D100" s="105" t="s">
        <v>272</v>
      </c>
      <c r="E100" s="105" t="s">
        <v>403</v>
      </c>
      <c r="F100" s="105" t="s">
        <v>404</v>
      </c>
      <c r="G100" s="105"/>
      <c r="H100" s="105" t="s">
        <v>279</v>
      </c>
      <c r="I100" s="105" t="s">
        <v>201</v>
      </c>
      <c r="J100" s="105">
        <v>1</v>
      </c>
      <c r="K100" s="105">
        <v>230</v>
      </c>
      <c r="L100" s="107">
        <v>31.5</v>
      </c>
      <c r="M100" s="107">
        <v>7.25</v>
      </c>
      <c r="N100" s="105" t="s">
        <v>315</v>
      </c>
      <c r="O100" s="108" t="s">
        <v>404</v>
      </c>
      <c r="P100" s="107">
        <v>13</v>
      </c>
      <c r="Q100" s="107">
        <v>2.99</v>
      </c>
      <c r="R100" s="105" t="s">
        <v>351</v>
      </c>
      <c r="S100" s="108" t="s">
        <v>404</v>
      </c>
      <c r="T100" s="105">
        <v>18.5</v>
      </c>
      <c r="U100" s="105">
        <v>4.26</v>
      </c>
      <c r="V100" s="105"/>
      <c r="W100" s="105"/>
      <c r="X100" s="105"/>
      <c r="Y100" s="105"/>
      <c r="AG100"/>
    </row>
    <row r="101" spans="1:33">
      <c r="A101" s="112" t="s">
        <v>405</v>
      </c>
      <c r="B101" s="106">
        <v>45594</v>
      </c>
      <c r="C101" s="105" t="s">
        <v>406</v>
      </c>
      <c r="D101" s="105" t="s">
        <v>407</v>
      </c>
      <c r="E101" s="105" t="s">
        <v>408</v>
      </c>
      <c r="F101" s="105">
        <v>236642</v>
      </c>
      <c r="G101" s="105"/>
      <c r="H101" s="105" t="s">
        <v>200</v>
      </c>
      <c r="I101" s="105" t="s">
        <v>56</v>
      </c>
      <c r="J101" s="105">
        <v>1</v>
      </c>
      <c r="K101" s="105">
        <v>230</v>
      </c>
      <c r="L101" s="107">
        <v>63.96</v>
      </c>
      <c r="M101" s="107">
        <v>14.71</v>
      </c>
      <c r="N101" s="105" t="s">
        <v>57</v>
      </c>
      <c r="O101" s="105">
        <v>236642</v>
      </c>
      <c r="P101" s="107">
        <v>63.96</v>
      </c>
      <c r="Q101" s="107">
        <v>14.71</v>
      </c>
      <c r="R101" s="105"/>
      <c r="S101" s="105"/>
      <c r="T101" s="105"/>
      <c r="U101" s="105"/>
      <c r="V101" s="105"/>
      <c r="W101" s="105"/>
      <c r="X101" s="105"/>
      <c r="Y101" s="105"/>
      <c r="AG101"/>
    </row>
    <row r="102" spans="1:33">
      <c r="A102" s="112" t="s">
        <v>409</v>
      </c>
      <c r="B102" s="106">
        <v>45594</v>
      </c>
      <c r="C102" s="105" t="s">
        <v>410</v>
      </c>
      <c r="D102" s="105" t="s">
        <v>407</v>
      </c>
      <c r="E102" s="105" t="s">
        <v>411</v>
      </c>
      <c r="F102" s="105">
        <v>236642</v>
      </c>
      <c r="G102" s="105"/>
      <c r="H102" s="105" t="s">
        <v>200</v>
      </c>
      <c r="I102" s="105" t="s">
        <v>56</v>
      </c>
      <c r="J102" s="105">
        <v>1</v>
      </c>
      <c r="K102" s="105">
        <v>230</v>
      </c>
      <c r="L102" s="107">
        <v>50.04</v>
      </c>
      <c r="M102" s="107">
        <v>11.51</v>
      </c>
      <c r="N102" s="105" t="s">
        <v>57</v>
      </c>
      <c r="O102" s="105">
        <v>236642</v>
      </c>
      <c r="P102" s="107">
        <v>50.04</v>
      </c>
      <c r="Q102" s="107">
        <v>11.51</v>
      </c>
      <c r="R102" s="105"/>
      <c r="S102" s="105"/>
      <c r="T102" s="105"/>
      <c r="U102" s="105"/>
      <c r="V102" s="105"/>
      <c r="W102" s="105"/>
      <c r="X102" s="105"/>
      <c r="Y102" s="105"/>
      <c r="AG102"/>
    </row>
    <row r="103" spans="1:33">
      <c r="A103" s="112" t="s">
        <v>412</v>
      </c>
      <c r="B103" s="106">
        <v>45594</v>
      </c>
      <c r="C103" s="105" t="s">
        <v>413</v>
      </c>
      <c r="D103" s="105" t="s">
        <v>407</v>
      </c>
      <c r="E103" s="105" t="s">
        <v>414</v>
      </c>
      <c r="F103" s="105">
        <v>235922</v>
      </c>
      <c r="G103" s="105"/>
      <c r="H103" s="105" t="s">
        <v>200</v>
      </c>
      <c r="I103" s="105" t="s">
        <v>56</v>
      </c>
      <c r="J103" s="105">
        <v>1</v>
      </c>
      <c r="K103" s="105">
        <v>230</v>
      </c>
      <c r="L103" s="107">
        <v>27.04</v>
      </c>
      <c r="M103" s="107">
        <v>6.22</v>
      </c>
      <c r="N103" s="105" t="s">
        <v>57</v>
      </c>
      <c r="O103" s="105">
        <v>235922</v>
      </c>
      <c r="P103" s="107">
        <v>27.04</v>
      </c>
      <c r="Q103" s="107">
        <v>6.22</v>
      </c>
      <c r="R103" s="105"/>
      <c r="S103" s="105"/>
      <c r="T103" s="105"/>
      <c r="U103" s="105"/>
      <c r="V103" s="105"/>
      <c r="W103" s="105"/>
      <c r="X103" s="105"/>
      <c r="Y103" s="105"/>
      <c r="AG103"/>
    </row>
    <row r="104" spans="1:33">
      <c r="A104" s="112" t="s">
        <v>415</v>
      </c>
      <c r="B104" s="106">
        <v>45594</v>
      </c>
      <c r="C104" s="105" t="s">
        <v>416</v>
      </c>
      <c r="D104" s="105" t="s">
        <v>407</v>
      </c>
      <c r="E104" s="105" t="s">
        <v>417</v>
      </c>
      <c r="F104" s="105">
        <v>236638</v>
      </c>
      <c r="G104" s="105"/>
      <c r="H104" s="105" t="s">
        <v>200</v>
      </c>
      <c r="I104" s="105" t="s">
        <v>56</v>
      </c>
      <c r="J104" s="105">
        <v>1</v>
      </c>
      <c r="K104" s="105">
        <v>230</v>
      </c>
      <c r="L104" s="107">
        <v>34.35</v>
      </c>
      <c r="M104" s="107">
        <v>7.9</v>
      </c>
      <c r="N104" s="105" t="s">
        <v>57</v>
      </c>
      <c r="O104" s="105">
        <v>236638</v>
      </c>
      <c r="P104" s="107">
        <v>34.35</v>
      </c>
      <c r="Q104" s="107">
        <v>7.9</v>
      </c>
      <c r="R104" s="105"/>
      <c r="S104" s="105"/>
      <c r="T104" s="105"/>
      <c r="U104" s="105"/>
      <c r="V104" s="105"/>
      <c r="W104" s="105"/>
      <c r="X104" s="105"/>
      <c r="Y104" s="105"/>
      <c r="AG104"/>
    </row>
    <row r="105" spans="1:33">
      <c r="A105" s="112" t="s">
        <v>418</v>
      </c>
      <c r="B105" s="106">
        <v>45594</v>
      </c>
      <c r="C105" s="105" t="s">
        <v>419</v>
      </c>
      <c r="D105" s="105" t="s">
        <v>407</v>
      </c>
      <c r="E105" s="105" t="s">
        <v>420</v>
      </c>
      <c r="F105" s="105">
        <v>236638</v>
      </c>
      <c r="G105" s="105"/>
      <c r="H105" s="105" t="s">
        <v>200</v>
      </c>
      <c r="I105" s="105" t="s">
        <v>56</v>
      </c>
      <c r="J105" s="105">
        <v>1</v>
      </c>
      <c r="K105" s="105">
        <v>230</v>
      </c>
      <c r="L105" s="107">
        <v>48.26</v>
      </c>
      <c r="M105" s="107">
        <v>11.1</v>
      </c>
      <c r="N105" s="105" t="s">
        <v>57</v>
      </c>
      <c r="O105" s="105">
        <v>236638</v>
      </c>
      <c r="P105" s="107">
        <v>48.26</v>
      </c>
      <c r="Q105" s="107">
        <v>11.1</v>
      </c>
      <c r="R105" s="105"/>
      <c r="S105" s="105"/>
      <c r="T105" s="105"/>
      <c r="U105" s="105"/>
      <c r="V105" s="105"/>
      <c r="W105" s="105"/>
      <c r="X105" s="105"/>
      <c r="Y105" s="105"/>
      <c r="AG105"/>
    </row>
    <row r="106" spans="1:33">
      <c r="A106" s="112" t="s">
        <v>421</v>
      </c>
      <c r="B106" s="106">
        <v>45594</v>
      </c>
      <c r="C106" s="105" t="s">
        <v>422</v>
      </c>
      <c r="D106" s="105" t="s">
        <v>407</v>
      </c>
      <c r="E106" s="105" t="s">
        <v>423</v>
      </c>
      <c r="F106" s="105">
        <v>235922</v>
      </c>
      <c r="G106" s="105"/>
      <c r="H106" s="105" t="s">
        <v>200</v>
      </c>
      <c r="I106" s="105" t="s">
        <v>56</v>
      </c>
      <c r="J106" s="105">
        <v>1</v>
      </c>
      <c r="K106" s="105">
        <v>230</v>
      </c>
      <c r="L106" s="107">
        <v>39.65</v>
      </c>
      <c r="M106" s="107">
        <v>9.1199999999999992</v>
      </c>
      <c r="N106" s="105" t="s">
        <v>57</v>
      </c>
      <c r="O106" s="105">
        <v>235922</v>
      </c>
      <c r="P106" s="107">
        <v>39.65</v>
      </c>
      <c r="Q106" s="107">
        <v>9.1199999999999992</v>
      </c>
      <c r="R106" s="105"/>
      <c r="S106" s="105"/>
      <c r="T106" s="105"/>
      <c r="U106" s="105"/>
      <c r="V106" s="105"/>
      <c r="W106" s="105"/>
      <c r="X106" s="105"/>
      <c r="Y106" s="105"/>
      <c r="AG106"/>
    </row>
    <row r="107" spans="1:33">
      <c r="A107" s="112" t="s">
        <v>424</v>
      </c>
      <c r="B107" s="106">
        <v>45594</v>
      </c>
      <c r="C107" s="105" t="s">
        <v>425</v>
      </c>
      <c r="D107" s="105" t="s">
        <v>407</v>
      </c>
      <c r="E107" s="105" t="s">
        <v>426</v>
      </c>
      <c r="F107" s="105" t="s">
        <v>426</v>
      </c>
      <c r="G107" s="105"/>
      <c r="H107" s="105" t="s">
        <v>200</v>
      </c>
      <c r="I107" s="105" t="s">
        <v>201</v>
      </c>
      <c r="J107" s="105">
        <v>3</v>
      </c>
      <c r="K107" s="105">
        <v>400</v>
      </c>
      <c r="L107" s="107">
        <v>54.2</v>
      </c>
      <c r="M107" s="107">
        <v>37.549999999999997</v>
      </c>
      <c r="N107" s="105" t="s">
        <v>57</v>
      </c>
      <c r="O107" s="105" t="s">
        <v>426</v>
      </c>
      <c r="P107" s="107">
        <v>54.2</v>
      </c>
      <c r="Q107" s="107">
        <v>37.549999999999997</v>
      </c>
      <c r="R107" s="105"/>
      <c r="S107" s="105"/>
      <c r="T107" s="105"/>
      <c r="U107" s="105"/>
      <c r="V107" s="105"/>
      <c r="W107" s="105"/>
      <c r="X107" s="105"/>
      <c r="Y107" s="105"/>
      <c r="AG107"/>
    </row>
    <row r="108" spans="1:33">
      <c r="A108" s="112" t="s">
        <v>427</v>
      </c>
      <c r="B108" s="106">
        <v>45594</v>
      </c>
      <c r="C108" s="105" t="s">
        <v>428</v>
      </c>
      <c r="D108" s="105" t="s">
        <v>407</v>
      </c>
      <c r="E108" s="105" t="s">
        <v>429</v>
      </c>
      <c r="F108" s="105" t="s">
        <v>429</v>
      </c>
      <c r="G108" s="105"/>
      <c r="H108" s="105" t="s">
        <v>200</v>
      </c>
      <c r="I108" s="105" t="s">
        <v>201</v>
      </c>
      <c r="J108" s="105">
        <v>3</v>
      </c>
      <c r="K108" s="105">
        <v>400</v>
      </c>
      <c r="L108" s="107">
        <v>26.38</v>
      </c>
      <c r="M108" s="107">
        <v>18.28</v>
      </c>
      <c r="N108" s="105" t="s">
        <v>57</v>
      </c>
      <c r="O108" s="105" t="s">
        <v>429</v>
      </c>
      <c r="P108" s="107">
        <v>26.38</v>
      </c>
      <c r="Q108" s="107">
        <v>18.28</v>
      </c>
      <c r="R108" s="105"/>
      <c r="S108" s="105"/>
      <c r="T108" s="105"/>
      <c r="U108" s="105"/>
      <c r="V108" s="105"/>
      <c r="W108" s="105"/>
      <c r="X108" s="105"/>
      <c r="Y108" s="105"/>
      <c r="AG108"/>
    </row>
    <row r="109" spans="1:33">
      <c r="A109" s="112" t="s">
        <v>430</v>
      </c>
      <c r="B109" s="106">
        <v>45594</v>
      </c>
      <c r="C109" s="105" t="s">
        <v>431</v>
      </c>
      <c r="D109" s="105" t="s">
        <v>407</v>
      </c>
      <c r="E109" s="105" t="s">
        <v>432</v>
      </c>
      <c r="F109" s="105">
        <v>238612</v>
      </c>
      <c r="G109" s="105"/>
      <c r="H109" s="105" t="s">
        <v>200</v>
      </c>
      <c r="I109" s="105" t="s">
        <v>201</v>
      </c>
      <c r="J109" s="105">
        <v>1</v>
      </c>
      <c r="K109" s="105">
        <v>230</v>
      </c>
      <c r="L109" s="107">
        <v>30.65</v>
      </c>
      <c r="M109" s="107">
        <v>7.05</v>
      </c>
      <c r="N109" s="105" t="s">
        <v>315</v>
      </c>
      <c r="O109" s="105" t="s">
        <v>432</v>
      </c>
      <c r="P109" s="107">
        <v>18.05</v>
      </c>
      <c r="Q109" s="107">
        <v>4.1500000000000004</v>
      </c>
      <c r="R109" s="105" t="s">
        <v>433</v>
      </c>
      <c r="S109" s="105" t="s">
        <v>432</v>
      </c>
      <c r="T109" s="105">
        <v>12.6</v>
      </c>
      <c r="U109" s="105">
        <v>2.8980000000000001</v>
      </c>
      <c r="V109" s="105"/>
      <c r="W109" s="105"/>
      <c r="X109" s="105"/>
      <c r="Y109" s="105"/>
      <c r="AG109"/>
    </row>
    <row r="110" spans="1:33">
      <c r="A110" s="112" t="s">
        <v>434</v>
      </c>
      <c r="B110" s="106">
        <v>45594</v>
      </c>
      <c r="C110" s="105" t="s">
        <v>435</v>
      </c>
      <c r="D110" s="105" t="s">
        <v>407</v>
      </c>
      <c r="E110" s="105" t="s">
        <v>432</v>
      </c>
      <c r="F110" s="105">
        <v>238612</v>
      </c>
      <c r="G110" s="105"/>
      <c r="H110" s="105" t="s">
        <v>200</v>
      </c>
      <c r="I110" s="105" t="s">
        <v>201</v>
      </c>
      <c r="J110" s="105">
        <v>1</v>
      </c>
      <c r="K110" s="105">
        <v>230</v>
      </c>
      <c r="L110" s="107">
        <v>43.26</v>
      </c>
      <c r="M110" s="107">
        <v>9.9499999999999993</v>
      </c>
      <c r="N110" s="105" t="s">
        <v>315</v>
      </c>
      <c r="O110" s="105" t="s">
        <v>432</v>
      </c>
      <c r="P110" s="107">
        <v>18.04</v>
      </c>
      <c r="Q110" s="107">
        <v>4.1500000000000004</v>
      </c>
      <c r="R110" s="105" t="s">
        <v>433</v>
      </c>
      <c r="S110" s="105" t="s">
        <v>432</v>
      </c>
      <c r="T110" s="105">
        <v>25.22</v>
      </c>
      <c r="U110" s="105">
        <v>5.8006000000000002</v>
      </c>
      <c r="V110" s="105"/>
      <c r="W110" s="105"/>
      <c r="X110" s="105"/>
      <c r="Y110" s="105"/>
      <c r="AG110"/>
    </row>
    <row r="111" spans="1:33">
      <c r="A111" s="112" t="s">
        <v>436</v>
      </c>
      <c r="B111" s="106">
        <v>45594</v>
      </c>
      <c r="C111" s="105" t="s">
        <v>437</v>
      </c>
      <c r="D111" s="105" t="s">
        <v>407</v>
      </c>
      <c r="E111" s="105" t="s">
        <v>438</v>
      </c>
      <c r="F111" s="105">
        <v>202640</v>
      </c>
      <c r="G111" s="105"/>
      <c r="H111" s="105" t="s">
        <v>200</v>
      </c>
      <c r="I111" s="105" t="s">
        <v>201</v>
      </c>
      <c r="J111" s="105">
        <v>1</v>
      </c>
      <c r="K111" s="105">
        <v>230</v>
      </c>
      <c r="L111" s="107">
        <v>30.65</v>
      </c>
      <c r="M111" s="107">
        <v>7.05</v>
      </c>
      <c r="N111" s="105" t="s">
        <v>315</v>
      </c>
      <c r="O111" s="105" t="s">
        <v>438</v>
      </c>
      <c r="P111" s="107">
        <v>18.05</v>
      </c>
      <c r="Q111" s="107">
        <v>4.1500000000000004</v>
      </c>
      <c r="R111" s="105" t="s">
        <v>433</v>
      </c>
      <c r="S111" s="105" t="s">
        <v>438</v>
      </c>
      <c r="T111" s="105">
        <v>12.6</v>
      </c>
      <c r="U111" s="105">
        <v>2.8980000000000001</v>
      </c>
      <c r="V111" s="105"/>
      <c r="W111" s="105"/>
      <c r="X111" s="105"/>
      <c r="Y111" s="105"/>
      <c r="AG111"/>
    </row>
    <row r="112" spans="1:33">
      <c r="A112" s="112" t="s">
        <v>439</v>
      </c>
      <c r="B112" s="106">
        <v>45594</v>
      </c>
      <c r="C112" s="105" t="s">
        <v>440</v>
      </c>
      <c r="D112" s="105" t="s">
        <v>407</v>
      </c>
      <c r="E112" s="105" t="s">
        <v>438</v>
      </c>
      <c r="F112" s="105">
        <v>202640</v>
      </c>
      <c r="G112" s="105"/>
      <c r="H112" s="105" t="s">
        <v>200</v>
      </c>
      <c r="I112" s="105" t="s">
        <v>201</v>
      </c>
      <c r="J112" s="105">
        <v>1</v>
      </c>
      <c r="K112" s="105">
        <v>230</v>
      </c>
      <c r="L112" s="107">
        <v>43.26</v>
      </c>
      <c r="M112" s="107">
        <v>9.9499999999999993</v>
      </c>
      <c r="N112" s="105" t="s">
        <v>315</v>
      </c>
      <c r="O112" s="105" t="s">
        <v>438</v>
      </c>
      <c r="P112" s="107">
        <v>18.04</v>
      </c>
      <c r="Q112" s="107">
        <v>4.1500000000000004</v>
      </c>
      <c r="R112" s="105" t="s">
        <v>433</v>
      </c>
      <c r="S112" s="105" t="s">
        <v>438</v>
      </c>
      <c r="T112" s="105">
        <v>25.22</v>
      </c>
      <c r="U112" s="105">
        <v>5.8006000000000002</v>
      </c>
      <c r="V112" s="105"/>
      <c r="W112" s="105"/>
      <c r="X112" s="105"/>
      <c r="Y112" s="105"/>
      <c r="AG112"/>
    </row>
    <row r="113" spans="1:33">
      <c r="A113" s="112" t="s">
        <v>441</v>
      </c>
      <c r="B113" s="106">
        <v>45594</v>
      </c>
      <c r="C113" s="105" t="s">
        <v>442</v>
      </c>
      <c r="D113" s="105" t="s">
        <v>407</v>
      </c>
      <c r="E113" s="105" t="s">
        <v>443</v>
      </c>
      <c r="F113" s="105">
        <v>238613</v>
      </c>
      <c r="G113" s="105"/>
      <c r="H113" s="105" t="s">
        <v>200</v>
      </c>
      <c r="I113" s="105" t="s">
        <v>201</v>
      </c>
      <c r="J113" s="105">
        <v>1</v>
      </c>
      <c r="K113" s="105">
        <v>230</v>
      </c>
      <c r="L113" s="107">
        <v>34.69</v>
      </c>
      <c r="M113" s="107">
        <v>7.98</v>
      </c>
      <c r="N113" s="105" t="s">
        <v>315</v>
      </c>
      <c r="O113" s="105" t="s">
        <v>443</v>
      </c>
      <c r="P113" s="107">
        <v>22.09</v>
      </c>
      <c r="Q113" s="107">
        <v>5.08</v>
      </c>
      <c r="R113" s="105" t="s">
        <v>433</v>
      </c>
      <c r="S113" s="105" t="s">
        <v>443</v>
      </c>
      <c r="T113" s="105">
        <v>12.6</v>
      </c>
      <c r="U113" s="105">
        <v>2.8980000000000001</v>
      </c>
      <c r="V113" s="105"/>
      <c r="W113" s="105"/>
      <c r="X113" s="105"/>
      <c r="Y113" s="105"/>
      <c r="AG113"/>
    </row>
    <row r="114" spans="1:33">
      <c r="A114" s="112" t="s">
        <v>444</v>
      </c>
      <c r="B114" s="106">
        <v>45594</v>
      </c>
      <c r="C114" s="105" t="s">
        <v>445</v>
      </c>
      <c r="D114" s="105" t="s">
        <v>407</v>
      </c>
      <c r="E114" s="105" t="s">
        <v>443</v>
      </c>
      <c r="F114" s="105">
        <v>238613</v>
      </c>
      <c r="G114" s="105"/>
      <c r="H114" s="105" t="s">
        <v>200</v>
      </c>
      <c r="I114" s="105" t="s">
        <v>201</v>
      </c>
      <c r="J114" s="105">
        <v>1</v>
      </c>
      <c r="K114" s="105">
        <v>230</v>
      </c>
      <c r="L114" s="107">
        <v>47.31</v>
      </c>
      <c r="M114" s="107">
        <v>10.88</v>
      </c>
      <c r="N114" s="105" t="s">
        <v>315</v>
      </c>
      <c r="O114" s="105" t="s">
        <v>443</v>
      </c>
      <c r="P114" s="107">
        <v>22.09</v>
      </c>
      <c r="Q114" s="107">
        <v>5.08</v>
      </c>
      <c r="R114" s="105" t="s">
        <v>433</v>
      </c>
      <c r="S114" s="105" t="s">
        <v>443</v>
      </c>
      <c r="T114" s="105">
        <v>25.22</v>
      </c>
      <c r="U114" s="105">
        <v>5.8006000000000002</v>
      </c>
      <c r="V114" s="105"/>
      <c r="W114" s="105"/>
      <c r="X114" s="105"/>
      <c r="Y114" s="105"/>
      <c r="AG114"/>
    </row>
    <row r="115" spans="1:33">
      <c r="A115" s="112" t="s">
        <v>446</v>
      </c>
      <c r="B115" s="106">
        <v>45594</v>
      </c>
      <c r="C115" s="105" t="s">
        <v>447</v>
      </c>
      <c r="D115" s="105" t="s">
        <v>407</v>
      </c>
      <c r="E115" s="105" t="s">
        <v>448</v>
      </c>
      <c r="F115" s="105">
        <v>202621</v>
      </c>
      <c r="G115" s="105"/>
      <c r="H115" s="105" t="s">
        <v>200</v>
      </c>
      <c r="I115" s="105" t="s">
        <v>201</v>
      </c>
      <c r="J115" s="105">
        <v>1</v>
      </c>
      <c r="K115" s="105">
        <v>230</v>
      </c>
      <c r="L115" s="107">
        <v>34.69</v>
      </c>
      <c r="M115" s="107">
        <v>7.98</v>
      </c>
      <c r="N115" s="105" t="s">
        <v>315</v>
      </c>
      <c r="O115" s="105" t="s">
        <v>448</v>
      </c>
      <c r="P115" s="107">
        <v>22.09</v>
      </c>
      <c r="Q115" s="107">
        <v>5.08</v>
      </c>
      <c r="R115" s="105" t="s">
        <v>433</v>
      </c>
      <c r="S115" s="105" t="s">
        <v>448</v>
      </c>
      <c r="T115" s="105">
        <v>12.6</v>
      </c>
      <c r="U115" s="105">
        <v>2.9</v>
      </c>
      <c r="V115" s="105"/>
      <c r="W115" s="105"/>
      <c r="X115" s="105"/>
      <c r="Y115" s="105"/>
      <c r="AG115"/>
    </row>
    <row r="116" spans="1:33">
      <c r="A116" s="112" t="s">
        <v>449</v>
      </c>
      <c r="B116" s="106">
        <v>45594</v>
      </c>
      <c r="C116" s="105" t="s">
        <v>450</v>
      </c>
      <c r="D116" s="105" t="s">
        <v>407</v>
      </c>
      <c r="E116" s="105" t="s">
        <v>448</v>
      </c>
      <c r="F116" s="105">
        <v>202621</v>
      </c>
      <c r="G116" s="105"/>
      <c r="H116" s="105" t="s">
        <v>200</v>
      </c>
      <c r="I116" s="105" t="s">
        <v>201</v>
      </c>
      <c r="J116" s="105">
        <v>1</v>
      </c>
      <c r="K116" s="105">
        <v>230</v>
      </c>
      <c r="L116" s="107">
        <v>47.31</v>
      </c>
      <c r="M116" s="107">
        <v>10.88</v>
      </c>
      <c r="N116" s="105" t="s">
        <v>315</v>
      </c>
      <c r="O116" s="105" t="s">
        <v>448</v>
      </c>
      <c r="P116" s="107">
        <v>22.09</v>
      </c>
      <c r="Q116" s="107">
        <v>5.08</v>
      </c>
      <c r="R116" s="105" t="s">
        <v>433</v>
      </c>
      <c r="S116" s="105" t="s">
        <v>448</v>
      </c>
      <c r="T116" s="105">
        <v>25.22</v>
      </c>
      <c r="U116" s="105">
        <v>5.8006000000000002</v>
      </c>
      <c r="V116" s="105"/>
      <c r="W116" s="105"/>
      <c r="X116" s="105"/>
      <c r="Y116" s="105"/>
      <c r="AG116"/>
    </row>
    <row r="117" spans="1:33">
      <c r="A117" s="112" t="s">
        <v>451</v>
      </c>
      <c r="B117" s="106">
        <v>45594</v>
      </c>
      <c r="C117" s="105" t="s">
        <v>452</v>
      </c>
      <c r="D117" s="105" t="s">
        <v>407</v>
      </c>
      <c r="E117" s="105" t="s">
        <v>453</v>
      </c>
      <c r="F117" s="105">
        <v>202613</v>
      </c>
      <c r="G117" s="105"/>
      <c r="H117" s="105" t="s">
        <v>200</v>
      </c>
      <c r="I117" s="105" t="s">
        <v>201</v>
      </c>
      <c r="J117" s="105">
        <v>1</v>
      </c>
      <c r="K117" s="105">
        <v>230</v>
      </c>
      <c r="L117" s="107">
        <v>26.9</v>
      </c>
      <c r="M117" s="107">
        <v>6.19</v>
      </c>
      <c r="N117" s="105" t="s">
        <v>315</v>
      </c>
      <c r="O117" s="105" t="s">
        <v>453</v>
      </c>
      <c r="P117" s="107">
        <v>14.3</v>
      </c>
      <c r="Q117" s="107">
        <v>3.29</v>
      </c>
      <c r="R117" s="105" t="s">
        <v>433</v>
      </c>
      <c r="S117" s="105" t="s">
        <v>453</v>
      </c>
      <c r="T117" s="105">
        <v>12.6</v>
      </c>
      <c r="U117" s="105">
        <v>2.8980000000000001</v>
      </c>
      <c r="V117" s="105"/>
      <c r="W117" s="105"/>
      <c r="X117" s="105"/>
      <c r="Y117" s="105"/>
      <c r="AG117"/>
    </row>
    <row r="118" spans="1:33">
      <c r="A118" s="112" t="s">
        <v>454</v>
      </c>
      <c r="B118" s="106">
        <v>45594</v>
      </c>
      <c r="C118" s="105" t="s">
        <v>455</v>
      </c>
      <c r="D118" s="105" t="s">
        <v>407</v>
      </c>
      <c r="E118" s="105" t="s">
        <v>453</v>
      </c>
      <c r="F118" s="105">
        <v>202613</v>
      </c>
      <c r="G118" s="105"/>
      <c r="H118" s="105" t="s">
        <v>200</v>
      </c>
      <c r="I118" s="105" t="s">
        <v>201</v>
      </c>
      <c r="J118" s="105">
        <v>1</v>
      </c>
      <c r="K118" s="105">
        <v>230</v>
      </c>
      <c r="L118" s="107">
        <v>39.520000000000003</v>
      </c>
      <c r="M118" s="107">
        <v>9.09</v>
      </c>
      <c r="N118" s="105" t="s">
        <v>315</v>
      </c>
      <c r="O118" s="105" t="s">
        <v>453</v>
      </c>
      <c r="P118" s="107">
        <v>14.3</v>
      </c>
      <c r="Q118" s="107">
        <v>3.29</v>
      </c>
      <c r="R118" s="105" t="s">
        <v>433</v>
      </c>
      <c r="S118" s="105" t="s">
        <v>453</v>
      </c>
      <c r="T118" s="105">
        <v>25.22</v>
      </c>
      <c r="U118" s="105">
        <v>5.8006000000000002</v>
      </c>
      <c r="V118" s="105"/>
      <c r="W118" s="105"/>
      <c r="X118" s="105"/>
      <c r="Y118" s="105"/>
      <c r="AG118"/>
    </row>
    <row r="119" spans="1:33">
      <c r="A119" s="112" t="s">
        <v>456</v>
      </c>
      <c r="B119" s="106">
        <v>45594</v>
      </c>
      <c r="C119" s="105" t="s">
        <v>457</v>
      </c>
      <c r="D119" s="105" t="s">
        <v>407</v>
      </c>
      <c r="E119" s="105" t="s">
        <v>458</v>
      </c>
      <c r="F119" s="105">
        <v>202637</v>
      </c>
      <c r="G119" s="105"/>
      <c r="H119" s="105" t="s">
        <v>200</v>
      </c>
      <c r="I119" s="105" t="s">
        <v>201</v>
      </c>
      <c r="J119" s="105">
        <v>1</v>
      </c>
      <c r="K119" s="105">
        <v>230</v>
      </c>
      <c r="L119" s="107">
        <v>26.9</v>
      </c>
      <c r="M119" s="107">
        <v>6.19</v>
      </c>
      <c r="N119" s="105" t="s">
        <v>315</v>
      </c>
      <c r="O119" s="105" t="s">
        <v>458</v>
      </c>
      <c r="P119" s="107">
        <v>14.3</v>
      </c>
      <c r="Q119" s="107">
        <v>3.29</v>
      </c>
      <c r="R119" s="105" t="s">
        <v>433</v>
      </c>
      <c r="S119" s="105" t="s">
        <v>458</v>
      </c>
      <c r="T119" s="105">
        <v>12.6</v>
      </c>
      <c r="U119" s="105">
        <v>2.8980000000000001</v>
      </c>
      <c r="V119" s="105"/>
      <c r="W119" s="105"/>
      <c r="X119" s="105"/>
      <c r="Y119" s="105"/>
      <c r="AG119"/>
    </row>
    <row r="120" spans="1:33">
      <c r="A120" s="112" t="s">
        <v>459</v>
      </c>
      <c r="B120" s="106">
        <v>45594</v>
      </c>
      <c r="C120" s="105" t="s">
        <v>460</v>
      </c>
      <c r="D120" s="105" t="s">
        <v>407</v>
      </c>
      <c r="E120" s="105" t="s">
        <v>458</v>
      </c>
      <c r="F120" s="105">
        <v>202637</v>
      </c>
      <c r="G120" s="105"/>
      <c r="H120" s="105" t="s">
        <v>200</v>
      </c>
      <c r="I120" s="105" t="s">
        <v>201</v>
      </c>
      <c r="J120" s="105">
        <v>1</v>
      </c>
      <c r="K120" s="105">
        <v>230</v>
      </c>
      <c r="L120" s="107">
        <v>39.520000000000003</v>
      </c>
      <c r="M120" s="107">
        <v>9.09</v>
      </c>
      <c r="N120" s="105" t="s">
        <v>315</v>
      </c>
      <c r="O120" s="105" t="s">
        <v>458</v>
      </c>
      <c r="P120" s="107">
        <v>14.3</v>
      </c>
      <c r="Q120" s="107">
        <v>3.29</v>
      </c>
      <c r="R120" s="105" t="s">
        <v>433</v>
      </c>
      <c r="S120" s="105" t="s">
        <v>458</v>
      </c>
      <c r="T120" s="105">
        <v>25.22</v>
      </c>
      <c r="U120" s="105">
        <v>5.8006000000000002</v>
      </c>
      <c r="V120" s="105"/>
      <c r="W120" s="105"/>
      <c r="X120" s="105"/>
      <c r="Y120" s="105"/>
      <c r="AG120"/>
    </row>
    <row r="121" spans="1:33">
      <c r="A121" s="112" t="s">
        <v>461</v>
      </c>
      <c r="B121" s="106">
        <v>45594</v>
      </c>
      <c r="C121" s="105" t="s">
        <v>462</v>
      </c>
      <c r="D121" s="105" t="s">
        <v>407</v>
      </c>
      <c r="E121" s="105" t="s">
        <v>463</v>
      </c>
      <c r="F121" s="105">
        <v>238610</v>
      </c>
      <c r="G121" s="105"/>
      <c r="H121" s="105" t="s">
        <v>200</v>
      </c>
      <c r="I121" s="105" t="s">
        <v>201</v>
      </c>
      <c r="J121" s="105">
        <v>1</v>
      </c>
      <c r="K121" s="105">
        <v>230</v>
      </c>
      <c r="L121" s="107">
        <v>26.9</v>
      </c>
      <c r="M121" s="107">
        <v>6.19</v>
      </c>
      <c r="N121" s="105" t="s">
        <v>315</v>
      </c>
      <c r="O121" s="105" t="s">
        <v>463</v>
      </c>
      <c r="P121" s="107">
        <v>14.3</v>
      </c>
      <c r="Q121" s="107">
        <v>3.29</v>
      </c>
      <c r="R121" s="105" t="s">
        <v>433</v>
      </c>
      <c r="S121" s="105" t="s">
        <v>463</v>
      </c>
      <c r="T121" s="105">
        <v>12.6</v>
      </c>
      <c r="U121" s="105">
        <v>2.8980000000000001</v>
      </c>
      <c r="V121" s="105"/>
      <c r="W121" s="105"/>
      <c r="X121" s="105"/>
      <c r="Y121" s="105"/>
      <c r="AG121"/>
    </row>
    <row r="122" spans="1:33">
      <c r="A122" s="112" t="s">
        <v>464</v>
      </c>
      <c r="B122" s="106">
        <v>45594</v>
      </c>
      <c r="C122" s="105" t="s">
        <v>465</v>
      </c>
      <c r="D122" s="105" t="s">
        <v>407</v>
      </c>
      <c r="E122" s="105" t="s">
        <v>463</v>
      </c>
      <c r="F122" s="105">
        <v>238610</v>
      </c>
      <c r="G122" s="105"/>
      <c r="H122" s="105" t="s">
        <v>200</v>
      </c>
      <c r="I122" s="105" t="s">
        <v>201</v>
      </c>
      <c r="J122" s="105">
        <v>1</v>
      </c>
      <c r="K122" s="105">
        <v>230</v>
      </c>
      <c r="L122" s="107">
        <v>39.520000000000003</v>
      </c>
      <c r="M122" s="107">
        <v>9.09</v>
      </c>
      <c r="N122" s="105" t="s">
        <v>315</v>
      </c>
      <c r="O122" s="105" t="s">
        <v>463</v>
      </c>
      <c r="P122" s="107">
        <v>14.3</v>
      </c>
      <c r="Q122" s="107">
        <v>3.29</v>
      </c>
      <c r="R122" s="105" t="s">
        <v>433</v>
      </c>
      <c r="S122" s="105" t="s">
        <v>463</v>
      </c>
      <c r="T122" s="105">
        <v>25.22</v>
      </c>
      <c r="U122" s="105">
        <v>5.8006000000000002</v>
      </c>
      <c r="V122" s="105"/>
      <c r="W122" s="105"/>
      <c r="X122" s="105"/>
      <c r="Y122" s="105"/>
      <c r="AG122"/>
    </row>
    <row r="123" spans="1:33">
      <c r="A123" s="112" t="s">
        <v>466</v>
      </c>
      <c r="B123" s="106">
        <v>45594</v>
      </c>
      <c r="C123" s="105" t="s">
        <v>467</v>
      </c>
      <c r="D123" s="105" t="s">
        <v>407</v>
      </c>
      <c r="E123" s="105" t="s">
        <v>468</v>
      </c>
      <c r="F123" s="105">
        <v>202638</v>
      </c>
      <c r="G123" s="105"/>
      <c r="H123" s="105" t="s">
        <v>200</v>
      </c>
      <c r="I123" s="105" t="s">
        <v>201</v>
      </c>
      <c r="J123" s="105">
        <v>1</v>
      </c>
      <c r="K123" s="105">
        <v>230</v>
      </c>
      <c r="L123" s="107">
        <v>26.9</v>
      </c>
      <c r="M123" s="107">
        <v>6.19</v>
      </c>
      <c r="N123" s="105" t="s">
        <v>315</v>
      </c>
      <c r="O123" s="105" t="s">
        <v>468</v>
      </c>
      <c r="P123" s="107">
        <v>14.3</v>
      </c>
      <c r="Q123" s="107">
        <v>3.29</v>
      </c>
      <c r="R123" s="105" t="s">
        <v>433</v>
      </c>
      <c r="S123" s="105" t="s">
        <v>468</v>
      </c>
      <c r="T123" s="105">
        <v>12.6</v>
      </c>
      <c r="U123" s="105">
        <v>2.8980000000000001</v>
      </c>
      <c r="V123" s="105"/>
      <c r="W123" s="105"/>
      <c r="X123" s="105"/>
      <c r="Y123" s="105"/>
      <c r="AG123"/>
    </row>
    <row r="124" spans="1:33">
      <c r="A124" s="112" t="s">
        <v>469</v>
      </c>
      <c r="B124" s="106">
        <v>45594</v>
      </c>
      <c r="C124" s="105" t="s">
        <v>470</v>
      </c>
      <c r="D124" s="105" t="s">
        <v>407</v>
      </c>
      <c r="E124" s="105" t="s">
        <v>468</v>
      </c>
      <c r="F124" s="105">
        <v>202638</v>
      </c>
      <c r="G124" s="105"/>
      <c r="H124" s="105" t="s">
        <v>200</v>
      </c>
      <c r="I124" s="105" t="s">
        <v>201</v>
      </c>
      <c r="J124" s="105">
        <v>1</v>
      </c>
      <c r="K124" s="105">
        <v>230</v>
      </c>
      <c r="L124" s="107">
        <v>39.520000000000003</v>
      </c>
      <c r="M124" s="107">
        <v>9.09</v>
      </c>
      <c r="N124" s="105" t="s">
        <v>315</v>
      </c>
      <c r="O124" s="105" t="s">
        <v>468</v>
      </c>
      <c r="P124" s="107">
        <v>14.3</v>
      </c>
      <c r="Q124" s="107">
        <v>3.29</v>
      </c>
      <c r="R124" s="105" t="s">
        <v>433</v>
      </c>
      <c r="S124" s="105" t="s">
        <v>468</v>
      </c>
      <c r="T124" s="105">
        <v>25.22</v>
      </c>
      <c r="U124" s="105">
        <v>5.8006000000000002</v>
      </c>
      <c r="V124" s="105"/>
      <c r="W124" s="105"/>
      <c r="X124" s="105"/>
      <c r="Y124" s="105"/>
      <c r="AG124"/>
    </row>
    <row r="125" spans="1:33">
      <c r="A125" s="112" t="s">
        <v>471</v>
      </c>
      <c r="B125" s="106">
        <v>45594</v>
      </c>
      <c r="C125" s="105" t="s">
        <v>472</v>
      </c>
      <c r="D125" s="105" t="s">
        <v>407</v>
      </c>
      <c r="E125" s="105" t="s">
        <v>473</v>
      </c>
      <c r="F125" s="105">
        <v>238611</v>
      </c>
      <c r="G125" s="105"/>
      <c r="H125" s="105" t="s">
        <v>200</v>
      </c>
      <c r="I125" s="105" t="s">
        <v>201</v>
      </c>
      <c r="J125" s="105">
        <v>1</v>
      </c>
      <c r="K125" s="105">
        <v>230</v>
      </c>
      <c r="L125" s="107">
        <v>26.9</v>
      </c>
      <c r="M125" s="107">
        <v>6.19</v>
      </c>
      <c r="N125" s="105" t="s">
        <v>315</v>
      </c>
      <c r="O125" s="105" t="s">
        <v>473</v>
      </c>
      <c r="P125" s="107">
        <v>14.3</v>
      </c>
      <c r="Q125" s="107">
        <v>3.29</v>
      </c>
      <c r="R125" s="105" t="s">
        <v>433</v>
      </c>
      <c r="S125" s="105" t="s">
        <v>473</v>
      </c>
      <c r="T125" s="105">
        <v>12.6</v>
      </c>
      <c r="U125" s="105">
        <v>2.8980000000000001</v>
      </c>
      <c r="V125" s="105"/>
      <c r="W125" s="105"/>
      <c r="X125" s="105"/>
      <c r="Y125" s="105"/>
      <c r="AG125"/>
    </row>
    <row r="126" spans="1:33">
      <c r="A126" s="112" t="s">
        <v>474</v>
      </c>
      <c r="B126" s="106">
        <v>45594</v>
      </c>
      <c r="C126" s="105" t="s">
        <v>475</v>
      </c>
      <c r="D126" s="105" t="s">
        <v>407</v>
      </c>
      <c r="E126" s="105" t="s">
        <v>473</v>
      </c>
      <c r="F126" s="105">
        <v>238611</v>
      </c>
      <c r="G126" s="105"/>
      <c r="H126" s="105" t="s">
        <v>200</v>
      </c>
      <c r="I126" s="105" t="s">
        <v>201</v>
      </c>
      <c r="J126" s="105">
        <v>1</v>
      </c>
      <c r="K126" s="105">
        <v>230</v>
      </c>
      <c r="L126" s="107">
        <v>39.520000000000003</v>
      </c>
      <c r="M126" s="107">
        <v>9.09</v>
      </c>
      <c r="N126" s="105" t="s">
        <v>315</v>
      </c>
      <c r="O126" s="105" t="s">
        <v>473</v>
      </c>
      <c r="P126" s="107">
        <v>14.3</v>
      </c>
      <c r="Q126" s="107">
        <v>3.29</v>
      </c>
      <c r="R126" s="105" t="s">
        <v>433</v>
      </c>
      <c r="S126" s="105" t="s">
        <v>473</v>
      </c>
      <c r="T126" s="105">
        <v>25.22</v>
      </c>
      <c r="U126" s="105">
        <v>5.8006000000000002</v>
      </c>
      <c r="V126" s="105"/>
      <c r="W126" s="105"/>
      <c r="X126" s="105"/>
      <c r="Y126" s="105"/>
      <c r="AG126"/>
    </row>
    <row r="127" spans="1:33">
      <c r="A127" s="112" t="s">
        <v>476</v>
      </c>
      <c r="B127" s="106">
        <v>45594</v>
      </c>
      <c r="C127" s="105" t="s">
        <v>477</v>
      </c>
      <c r="D127" s="105" t="s">
        <v>407</v>
      </c>
      <c r="E127" s="105" t="s">
        <v>478</v>
      </c>
      <c r="F127" s="105">
        <v>202639</v>
      </c>
      <c r="G127" s="105"/>
      <c r="H127" s="105" t="s">
        <v>200</v>
      </c>
      <c r="I127" s="105" t="s">
        <v>201</v>
      </c>
      <c r="J127" s="105">
        <v>1</v>
      </c>
      <c r="K127" s="105">
        <v>230</v>
      </c>
      <c r="L127" s="107">
        <v>26.9</v>
      </c>
      <c r="M127" s="107">
        <v>6.19</v>
      </c>
      <c r="N127" s="105" t="s">
        <v>315</v>
      </c>
      <c r="O127" s="105" t="s">
        <v>478</v>
      </c>
      <c r="P127" s="107">
        <v>14.3</v>
      </c>
      <c r="Q127" s="107">
        <v>3.29</v>
      </c>
      <c r="R127" s="105" t="s">
        <v>433</v>
      </c>
      <c r="S127" s="105" t="s">
        <v>478</v>
      </c>
      <c r="T127" s="105">
        <v>12.6</v>
      </c>
      <c r="U127" s="105">
        <v>2.8980000000000001</v>
      </c>
      <c r="V127" s="105"/>
      <c r="W127" s="105"/>
      <c r="X127" s="105"/>
      <c r="Y127" s="105"/>
      <c r="AG127"/>
    </row>
    <row r="128" spans="1:33">
      <c r="A128" s="112" t="s">
        <v>479</v>
      </c>
      <c r="B128" s="106">
        <v>45594</v>
      </c>
      <c r="C128" s="105" t="s">
        <v>480</v>
      </c>
      <c r="D128" s="105" t="s">
        <v>407</v>
      </c>
      <c r="E128" s="105" t="s">
        <v>478</v>
      </c>
      <c r="F128" s="105">
        <v>202639</v>
      </c>
      <c r="G128" s="105"/>
      <c r="H128" s="105" t="s">
        <v>200</v>
      </c>
      <c r="I128" s="105" t="s">
        <v>201</v>
      </c>
      <c r="J128" s="105">
        <v>1</v>
      </c>
      <c r="K128" s="105">
        <v>230</v>
      </c>
      <c r="L128" s="107">
        <v>39.520000000000003</v>
      </c>
      <c r="M128" s="107">
        <v>9.09</v>
      </c>
      <c r="N128" s="105" t="s">
        <v>315</v>
      </c>
      <c r="O128" s="105" t="s">
        <v>478</v>
      </c>
      <c r="P128" s="107">
        <v>14.3</v>
      </c>
      <c r="Q128" s="107">
        <v>3.29</v>
      </c>
      <c r="R128" s="105" t="s">
        <v>433</v>
      </c>
      <c r="S128" s="105" t="s">
        <v>478</v>
      </c>
      <c r="T128" s="105">
        <v>25.22</v>
      </c>
      <c r="U128" s="105">
        <v>5.8006000000000002</v>
      </c>
      <c r="V128" s="105"/>
      <c r="W128" s="105"/>
      <c r="X128" s="105"/>
      <c r="Y128" s="105"/>
      <c r="AG128"/>
    </row>
    <row r="129" spans="1:33">
      <c r="A129" s="112" t="s">
        <v>481</v>
      </c>
      <c r="B129" s="106">
        <v>45594</v>
      </c>
      <c r="C129" s="105" t="s">
        <v>482</v>
      </c>
      <c r="D129" s="105" t="s">
        <v>407</v>
      </c>
      <c r="E129" s="105" t="s">
        <v>483</v>
      </c>
      <c r="F129" s="105">
        <v>202669</v>
      </c>
      <c r="G129" s="105"/>
      <c r="H129" s="105" t="s">
        <v>279</v>
      </c>
      <c r="I129" s="105" t="s">
        <v>56</v>
      </c>
      <c r="J129" s="105">
        <v>1</v>
      </c>
      <c r="K129" s="105">
        <v>230</v>
      </c>
      <c r="L129" s="107">
        <v>36.08</v>
      </c>
      <c r="M129" s="107">
        <v>8.3000000000000007</v>
      </c>
      <c r="N129" s="105" t="s">
        <v>315</v>
      </c>
      <c r="O129" s="105" t="s">
        <v>483</v>
      </c>
      <c r="P129" s="107">
        <v>23.48</v>
      </c>
      <c r="Q129" s="107">
        <v>5.4</v>
      </c>
      <c r="R129" s="105" t="s">
        <v>433</v>
      </c>
      <c r="S129" s="105" t="s">
        <v>483</v>
      </c>
      <c r="T129" s="105">
        <v>12.6</v>
      </c>
      <c r="U129" s="105">
        <v>2.8980000000000001</v>
      </c>
      <c r="V129" s="105"/>
      <c r="W129" s="105"/>
      <c r="X129" s="105"/>
      <c r="Y129" s="105"/>
      <c r="AG129"/>
    </row>
    <row r="130" spans="1:33">
      <c r="A130" s="112" t="s">
        <v>484</v>
      </c>
      <c r="B130" s="106">
        <v>45594</v>
      </c>
      <c r="C130" s="105" t="s">
        <v>485</v>
      </c>
      <c r="D130" s="105" t="s">
        <v>407</v>
      </c>
      <c r="E130" s="105" t="s">
        <v>483</v>
      </c>
      <c r="F130" s="105">
        <v>202669</v>
      </c>
      <c r="G130" s="105"/>
      <c r="H130" s="105" t="s">
        <v>279</v>
      </c>
      <c r="I130" s="105" t="s">
        <v>56</v>
      </c>
      <c r="J130" s="105">
        <v>1</v>
      </c>
      <c r="K130" s="105">
        <v>230</v>
      </c>
      <c r="L130" s="107">
        <v>50.43</v>
      </c>
      <c r="M130" s="107">
        <v>11.6</v>
      </c>
      <c r="N130" s="105" t="s">
        <v>315</v>
      </c>
      <c r="O130" s="105" t="s">
        <v>483</v>
      </c>
      <c r="P130" s="107">
        <v>23.48</v>
      </c>
      <c r="Q130" s="107">
        <v>5.4</v>
      </c>
      <c r="R130" s="105" t="s">
        <v>433</v>
      </c>
      <c r="S130" s="105" t="s">
        <v>483</v>
      </c>
      <c r="T130" s="105">
        <v>26.95</v>
      </c>
      <c r="U130" s="105">
        <v>6.1985000000000001</v>
      </c>
      <c r="V130" s="105"/>
      <c r="W130" s="105"/>
      <c r="X130" s="105"/>
      <c r="Y130" s="105"/>
      <c r="AG130"/>
    </row>
    <row r="131" spans="1:33">
      <c r="A131" s="112" t="s">
        <v>486</v>
      </c>
      <c r="B131" s="106">
        <v>45594</v>
      </c>
      <c r="C131" s="105" t="s">
        <v>487</v>
      </c>
      <c r="D131" s="105" t="s">
        <v>407</v>
      </c>
      <c r="E131" s="105" t="s">
        <v>488</v>
      </c>
      <c r="F131" s="105">
        <v>202669</v>
      </c>
      <c r="G131" s="105"/>
      <c r="H131" s="105" t="s">
        <v>279</v>
      </c>
      <c r="I131" s="105" t="s">
        <v>56</v>
      </c>
      <c r="J131" s="105">
        <v>1</v>
      </c>
      <c r="K131" s="105">
        <v>230</v>
      </c>
      <c r="L131" s="107">
        <v>36.08</v>
      </c>
      <c r="M131" s="107">
        <v>8.3000000000000007</v>
      </c>
      <c r="N131" s="105" t="s">
        <v>315</v>
      </c>
      <c r="O131" s="105" t="s">
        <v>488</v>
      </c>
      <c r="P131" s="107">
        <v>23.48</v>
      </c>
      <c r="Q131" s="107">
        <v>5.4</v>
      </c>
      <c r="R131" s="105" t="s">
        <v>433</v>
      </c>
      <c r="S131" s="105" t="s">
        <v>488</v>
      </c>
      <c r="T131" s="105">
        <v>12.6</v>
      </c>
      <c r="U131" s="105">
        <v>2.8980000000000001</v>
      </c>
      <c r="V131" s="105"/>
      <c r="W131" s="105"/>
      <c r="X131" s="105"/>
      <c r="Y131" s="105"/>
      <c r="AG131"/>
    </row>
    <row r="132" spans="1:33">
      <c r="A132" s="112" t="s">
        <v>489</v>
      </c>
      <c r="B132" s="106">
        <v>45594</v>
      </c>
      <c r="C132" s="105" t="s">
        <v>490</v>
      </c>
      <c r="D132" s="105" t="s">
        <v>407</v>
      </c>
      <c r="E132" s="105" t="s">
        <v>488</v>
      </c>
      <c r="F132" s="105">
        <v>202669</v>
      </c>
      <c r="G132" s="105"/>
      <c r="H132" s="105" t="s">
        <v>279</v>
      </c>
      <c r="I132" s="105" t="s">
        <v>56</v>
      </c>
      <c r="J132" s="105">
        <v>1</v>
      </c>
      <c r="K132" s="105">
        <v>230</v>
      </c>
      <c r="L132" s="107">
        <v>50.43</v>
      </c>
      <c r="M132" s="107">
        <v>11.6</v>
      </c>
      <c r="N132" s="105" t="s">
        <v>315</v>
      </c>
      <c r="O132" s="105" t="s">
        <v>488</v>
      </c>
      <c r="P132" s="107">
        <v>23.48</v>
      </c>
      <c r="Q132" s="107">
        <v>5.4</v>
      </c>
      <c r="R132" s="105" t="s">
        <v>433</v>
      </c>
      <c r="S132" s="105" t="s">
        <v>488</v>
      </c>
      <c r="T132" s="105">
        <v>26.95</v>
      </c>
      <c r="U132" s="105">
        <v>6.1985000000000001</v>
      </c>
      <c r="V132" s="105"/>
      <c r="W132" s="105"/>
      <c r="X132" s="105"/>
      <c r="Y132" s="105"/>
      <c r="AG132"/>
    </row>
    <row r="133" spans="1:33">
      <c r="A133" s="112" t="s">
        <v>491</v>
      </c>
      <c r="B133" s="106">
        <v>45594</v>
      </c>
      <c r="C133" s="105" t="s">
        <v>492</v>
      </c>
      <c r="D133" s="105" t="s">
        <v>407</v>
      </c>
      <c r="E133" s="105" t="s">
        <v>493</v>
      </c>
      <c r="F133" s="105">
        <v>236644</v>
      </c>
      <c r="G133" s="105"/>
      <c r="H133" s="105" t="s">
        <v>200</v>
      </c>
      <c r="I133" s="105" t="s">
        <v>56</v>
      </c>
      <c r="J133" s="105">
        <v>3</v>
      </c>
      <c r="K133" s="105">
        <v>400</v>
      </c>
      <c r="L133" s="107">
        <v>20</v>
      </c>
      <c r="M133" s="107">
        <v>8.64</v>
      </c>
      <c r="N133" s="105" t="s">
        <v>57</v>
      </c>
      <c r="O133" s="105">
        <v>236642</v>
      </c>
      <c r="P133" s="107">
        <v>20</v>
      </c>
      <c r="Q133" s="107">
        <v>8.64</v>
      </c>
      <c r="R133" s="105"/>
      <c r="S133" s="105"/>
      <c r="T133" s="105"/>
      <c r="U133" s="105"/>
      <c r="V133" s="105"/>
      <c r="W133" s="105"/>
      <c r="X133" s="105"/>
      <c r="Y133" s="105"/>
      <c r="AG133"/>
    </row>
    <row r="134" spans="1:33">
      <c r="A134" s="112" t="s">
        <v>494</v>
      </c>
      <c r="B134" s="106">
        <v>45594</v>
      </c>
      <c r="C134" s="105" t="s">
        <v>495</v>
      </c>
      <c r="D134" s="105" t="s">
        <v>407</v>
      </c>
      <c r="E134" s="105" t="s">
        <v>496</v>
      </c>
      <c r="F134" s="105">
        <v>236644</v>
      </c>
      <c r="G134" s="105"/>
      <c r="H134" s="105" t="s">
        <v>200</v>
      </c>
      <c r="I134" s="105" t="s">
        <v>56</v>
      </c>
      <c r="J134" s="105">
        <v>3</v>
      </c>
      <c r="K134" s="105">
        <v>400</v>
      </c>
      <c r="L134" s="107">
        <v>33.049999999999997</v>
      </c>
      <c r="M134" s="107">
        <v>11.65</v>
      </c>
      <c r="N134" s="105" t="s">
        <v>57</v>
      </c>
      <c r="O134" s="105">
        <v>236642</v>
      </c>
      <c r="P134" s="107">
        <v>33.049999999999997</v>
      </c>
      <c r="Q134" s="107">
        <v>11.65</v>
      </c>
      <c r="R134" s="105"/>
      <c r="S134" s="105"/>
      <c r="T134" s="105"/>
      <c r="U134" s="105"/>
      <c r="V134" s="105"/>
      <c r="W134" s="105"/>
      <c r="X134" s="105"/>
      <c r="Y134" s="105"/>
      <c r="AG134"/>
    </row>
    <row r="135" spans="1:33">
      <c r="A135" s="112" t="s">
        <v>497</v>
      </c>
      <c r="B135" s="106">
        <v>45622</v>
      </c>
      <c r="C135" s="105" t="s">
        <v>498</v>
      </c>
      <c r="D135" s="105" t="s">
        <v>499</v>
      </c>
      <c r="E135" s="105" t="s">
        <v>500</v>
      </c>
      <c r="F135" s="105" t="s">
        <v>501</v>
      </c>
      <c r="G135" s="105"/>
      <c r="H135" s="105" t="s">
        <v>200</v>
      </c>
      <c r="I135" s="105" t="s">
        <v>56</v>
      </c>
      <c r="J135" s="105">
        <v>1</v>
      </c>
      <c r="K135" s="105">
        <v>230</v>
      </c>
      <c r="L135" s="107">
        <v>37.799999999999997</v>
      </c>
      <c r="M135" s="107">
        <v>8.69</v>
      </c>
      <c r="N135" s="105" t="s">
        <v>57</v>
      </c>
      <c r="O135" s="105" t="s">
        <v>502</v>
      </c>
      <c r="P135" s="107">
        <v>14.3</v>
      </c>
      <c r="Q135" s="107">
        <v>3.29</v>
      </c>
      <c r="R135" s="105" t="s">
        <v>317</v>
      </c>
      <c r="S135" s="105" t="s">
        <v>503</v>
      </c>
      <c r="T135" s="105">
        <v>23.5</v>
      </c>
      <c r="U135" s="105">
        <v>5.4</v>
      </c>
      <c r="V135" s="105"/>
      <c r="W135" s="105"/>
      <c r="X135" s="105"/>
      <c r="Y135" s="105"/>
      <c r="Z135" s="109"/>
      <c r="AA135" s="109"/>
      <c r="AG135"/>
    </row>
    <row r="136" spans="1:33">
      <c r="A136" s="112" t="s">
        <v>504</v>
      </c>
      <c r="B136" s="106">
        <v>45622</v>
      </c>
      <c r="C136" s="105" t="s">
        <v>505</v>
      </c>
      <c r="D136" s="105" t="s">
        <v>499</v>
      </c>
      <c r="E136" s="105" t="s">
        <v>506</v>
      </c>
      <c r="F136" s="105" t="s">
        <v>507</v>
      </c>
      <c r="G136" s="105"/>
      <c r="H136" s="105" t="s">
        <v>200</v>
      </c>
      <c r="I136" s="105" t="s">
        <v>201</v>
      </c>
      <c r="J136" s="105">
        <v>3</v>
      </c>
      <c r="K136" s="105">
        <v>400</v>
      </c>
      <c r="L136" s="107">
        <v>3.6</v>
      </c>
      <c r="M136" s="107">
        <v>2.4900000000000002</v>
      </c>
      <c r="N136" s="105" t="s">
        <v>57</v>
      </c>
      <c r="O136" s="105" t="s">
        <v>507</v>
      </c>
      <c r="P136" s="107">
        <v>3.6</v>
      </c>
      <c r="Q136" s="107">
        <v>2.4900000000000002</v>
      </c>
      <c r="R136" s="105"/>
      <c r="S136" s="105" t="s">
        <v>59</v>
      </c>
      <c r="T136" s="105" t="s">
        <v>59</v>
      </c>
      <c r="U136" s="105" t="s">
        <v>59</v>
      </c>
      <c r="V136" s="105"/>
      <c r="W136" s="105"/>
      <c r="X136" s="105"/>
      <c r="Y136" s="105"/>
      <c r="Z136" s="109"/>
      <c r="AA136" s="109"/>
      <c r="AG136"/>
    </row>
    <row r="137" spans="1:33">
      <c r="A137" s="112" t="s">
        <v>508</v>
      </c>
      <c r="B137" s="106">
        <v>45622</v>
      </c>
      <c r="C137" s="105" t="s">
        <v>509</v>
      </c>
      <c r="D137" s="105" t="s">
        <v>499</v>
      </c>
      <c r="E137" s="105" t="s">
        <v>510</v>
      </c>
      <c r="F137" s="105" t="s">
        <v>511</v>
      </c>
      <c r="G137" s="105"/>
      <c r="H137" s="105" t="s">
        <v>200</v>
      </c>
      <c r="I137" s="105" t="s">
        <v>56</v>
      </c>
      <c r="J137" s="105">
        <v>1</v>
      </c>
      <c r="K137" s="105">
        <v>230</v>
      </c>
      <c r="L137" s="107">
        <v>16</v>
      </c>
      <c r="M137" s="107">
        <v>3.68</v>
      </c>
      <c r="N137" s="105" t="s">
        <v>57</v>
      </c>
      <c r="O137" s="105" t="s">
        <v>511</v>
      </c>
      <c r="P137" s="107">
        <v>16</v>
      </c>
      <c r="Q137" s="107">
        <v>3.68</v>
      </c>
      <c r="R137" s="105"/>
      <c r="S137" s="105" t="s">
        <v>59</v>
      </c>
      <c r="T137" s="105" t="s">
        <v>59</v>
      </c>
      <c r="U137" s="105" t="s">
        <v>59</v>
      </c>
      <c r="V137" s="105"/>
      <c r="W137" s="105"/>
      <c r="X137" s="105"/>
      <c r="Y137" s="105"/>
      <c r="Z137" s="109"/>
      <c r="AA137" s="109"/>
      <c r="AG137"/>
    </row>
    <row r="138" spans="1:33">
      <c r="A138" s="112" t="s">
        <v>512</v>
      </c>
      <c r="B138" s="106">
        <v>45622</v>
      </c>
      <c r="C138" s="105" t="s">
        <v>513</v>
      </c>
      <c r="D138" s="105" t="s">
        <v>499</v>
      </c>
      <c r="E138" s="105" t="s">
        <v>514</v>
      </c>
      <c r="F138" s="105" t="s">
        <v>515</v>
      </c>
      <c r="G138" s="105"/>
      <c r="H138" s="105" t="s">
        <v>200</v>
      </c>
      <c r="I138" s="105" t="s">
        <v>56</v>
      </c>
      <c r="J138" s="105">
        <v>1</v>
      </c>
      <c r="K138" s="105">
        <v>230</v>
      </c>
      <c r="L138" s="107">
        <v>48.3</v>
      </c>
      <c r="M138" s="107">
        <v>11.11</v>
      </c>
      <c r="N138" s="105" t="s">
        <v>315</v>
      </c>
      <c r="O138" s="105" t="s">
        <v>516</v>
      </c>
      <c r="P138" s="107">
        <v>23.3</v>
      </c>
      <c r="Q138" s="107">
        <v>5.7</v>
      </c>
      <c r="R138" s="105" t="s">
        <v>517</v>
      </c>
      <c r="S138" s="105" t="s">
        <v>518</v>
      </c>
      <c r="T138" s="105">
        <v>25</v>
      </c>
      <c r="U138" s="105">
        <v>5.41</v>
      </c>
      <c r="V138" s="105"/>
      <c r="W138" s="105"/>
      <c r="X138" s="105"/>
      <c r="Y138" s="105"/>
      <c r="Z138" s="109"/>
      <c r="AA138" s="109"/>
      <c r="AG138"/>
    </row>
    <row r="139" spans="1:33">
      <c r="A139" s="112" t="s">
        <v>519</v>
      </c>
      <c r="B139" s="106">
        <v>45622</v>
      </c>
      <c r="C139" s="105" t="s">
        <v>520</v>
      </c>
      <c r="D139" s="105" t="s">
        <v>499</v>
      </c>
      <c r="E139" s="105" t="s">
        <v>521</v>
      </c>
      <c r="F139" s="105" t="s">
        <v>502</v>
      </c>
      <c r="G139" s="105"/>
      <c r="H139" s="105" t="s">
        <v>200</v>
      </c>
      <c r="I139" s="105" t="s">
        <v>56</v>
      </c>
      <c r="J139" s="105">
        <v>1</v>
      </c>
      <c r="K139" s="105">
        <v>230</v>
      </c>
      <c r="L139" s="107">
        <v>14.3</v>
      </c>
      <c r="M139" s="107">
        <v>3.29</v>
      </c>
      <c r="N139" s="105" t="s">
        <v>57</v>
      </c>
      <c r="O139" s="105" t="s">
        <v>502</v>
      </c>
      <c r="P139" s="107">
        <v>14.3</v>
      </c>
      <c r="Q139" s="107">
        <v>3.29</v>
      </c>
      <c r="R139" s="105"/>
      <c r="S139" s="105" t="s">
        <v>59</v>
      </c>
      <c r="T139" s="105" t="s">
        <v>59</v>
      </c>
      <c r="U139" s="105" t="s">
        <v>59</v>
      </c>
      <c r="V139" s="105"/>
      <c r="W139" s="105"/>
      <c r="X139" s="105"/>
      <c r="Y139" s="105"/>
      <c r="Z139" s="109"/>
      <c r="AA139" s="109"/>
      <c r="AG139"/>
    </row>
    <row r="140" spans="1:33">
      <c r="A140" s="112" t="s">
        <v>522</v>
      </c>
      <c r="B140" s="106">
        <v>45622</v>
      </c>
      <c r="C140" s="105" t="s">
        <v>523</v>
      </c>
      <c r="D140" s="105" t="s">
        <v>499</v>
      </c>
      <c r="E140" s="105" t="s">
        <v>524</v>
      </c>
      <c r="F140" s="105" t="s">
        <v>525</v>
      </c>
      <c r="G140" s="105"/>
      <c r="H140" s="105" t="s">
        <v>200</v>
      </c>
      <c r="I140" s="105" t="s">
        <v>56</v>
      </c>
      <c r="J140" s="105">
        <v>1</v>
      </c>
      <c r="K140" s="105">
        <v>230</v>
      </c>
      <c r="L140" s="107">
        <v>48.1</v>
      </c>
      <c r="M140" s="107">
        <v>11.06</v>
      </c>
      <c r="N140" s="105" t="s">
        <v>315</v>
      </c>
      <c r="O140" s="105" t="s">
        <v>526</v>
      </c>
      <c r="P140" s="107">
        <v>24.6</v>
      </c>
      <c r="Q140" s="107">
        <v>5.66</v>
      </c>
      <c r="R140" s="105" t="s">
        <v>317</v>
      </c>
      <c r="S140" s="105" t="s">
        <v>527</v>
      </c>
      <c r="T140" s="105">
        <v>23.5</v>
      </c>
      <c r="U140" s="105">
        <v>5.4</v>
      </c>
      <c r="V140" s="105"/>
      <c r="W140" s="105"/>
      <c r="X140" s="105"/>
      <c r="Y140" s="105"/>
      <c r="Z140" s="109"/>
      <c r="AA140" s="109"/>
      <c r="AG140"/>
    </row>
    <row r="141" spans="1:33">
      <c r="A141" s="112" t="s">
        <v>528</v>
      </c>
      <c r="B141" s="106">
        <v>45622</v>
      </c>
      <c r="C141" s="105" t="s">
        <v>529</v>
      </c>
      <c r="D141" s="105" t="s">
        <v>499</v>
      </c>
      <c r="E141" s="105" t="s">
        <v>530</v>
      </c>
      <c r="F141" s="105" t="s">
        <v>531</v>
      </c>
      <c r="G141" s="105"/>
      <c r="H141" s="105" t="s">
        <v>200</v>
      </c>
      <c r="I141" s="105" t="s">
        <v>56</v>
      </c>
      <c r="J141" s="105">
        <v>1</v>
      </c>
      <c r="K141" s="105">
        <v>230</v>
      </c>
      <c r="L141" s="107">
        <v>38.5</v>
      </c>
      <c r="M141" s="107">
        <v>8.86</v>
      </c>
      <c r="N141" s="105" t="s">
        <v>57</v>
      </c>
      <c r="O141" s="105" t="s">
        <v>532</v>
      </c>
      <c r="P141" s="107">
        <v>15</v>
      </c>
      <c r="Q141" s="107">
        <v>3.46</v>
      </c>
      <c r="R141" s="105" t="s">
        <v>317</v>
      </c>
      <c r="S141" s="105" t="s">
        <v>503</v>
      </c>
      <c r="T141" s="105">
        <v>23.5</v>
      </c>
      <c r="U141" s="105">
        <v>5.4</v>
      </c>
      <c r="V141" s="105"/>
      <c r="W141" s="105"/>
      <c r="X141" s="105"/>
      <c r="Y141" s="105"/>
      <c r="Z141" s="109"/>
      <c r="AA141" s="109"/>
      <c r="AG141"/>
    </row>
    <row r="142" spans="1:33">
      <c r="A142" s="112" t="s">
        <v>533</v>
      </c>
      <c r="B142" s="106">
        <v>45622</v>
      </c>
      <c r="C142" s="105" t="s">
        <v>534</v>
      </c>
      <c r="D142" s="105" t="s">
        <v>499</v>
      </c>
      <c r="E142" s="105" t="s">
        <v>535</v>
      </c>
      <c r="F142" s="105" t="s">
        <v>536</v>
      </c>
      <c r="G142" s="105"/>
      <c r="H142" s="105" t="s">
        <v>200</v>
      </c>
      <c r="I142" s="105" t="s">
        <v>56</v>
      </c>
      <c r="J142" s="105">
        <v>1</v>
      </c>
      <c r="K142" s="105">
        <v>230</v>
      </c>
      <c r="L142" s="107">
        <v>40</v>
      </c>
      <c r="M142" s="107">
        <v>9.1999999999999993</v>
      </c>
      <c r="N142" s="105" t="s">
        <v>315</v>
      </c>
      <c r="O142" s="105" t="s">
        <v>532</v>
      </c>
      <c r="P142" s="107">
        <v>15</v>
      </c>
      <c r="Q142" s="107">
        <v>3.79</v>
      </c>
      <c r="R142" s="105" t="s">
        <v>517</v>
      </c>
      <c r="S142" s="105" t="s">
        <v>518</v>
      </c>
      <c r="T142" s="105">
        <v>25</v>
      </c>
      <c r="U142" s="105">
        <v>5.41</v>
      </c>
      <c r="V142" s="105"/>
      <c r="W142" s="105"/>
      <c r="X142" s="105"/>
      <c r="Y142" s="105"/>
      <c r="Z142" s="109"/>
      <c r="AA142" s="109"/>
      <c r="AG142"/>
    </row>
    <row r="143" spans="1:33">
      <c r="A143" s="112" t="s">
        <v>537</v>
      </c>
      <c r="B143" s="106">
        <v>45622</v>
      </c>
      <c r="C143" s="105" t="s">
        <v>538</v>
      </c>
      <c r="D143" s="105" t="s">
        <v>499</v>
      </c>
      <c r="E143" s="105" t="s">
        <v>539</v>
      </c>
      <c r="F143" s="105" t="s">
        <v>516</v>
      </c>
      <c r="G143" s="105"/>
      <c r="H143" s="105" t="s">
        <v>200</v>
      </c>
      <c r="I143" s="105" t="s">
        <v>56</v>
      </c>
      <c r="J143" s="105">
        <v>1</v>
      </c>
      <c r="K143" s="105">
        <v>230</v>
      </c>
      <c r="L143" s="107">
        <v>23.3</v>
      </c>
      <c r="M143" s="107">
        <v>5.36</v>
      </c>
      <c r="N143" s="105" t="s">
        <v>57</v>
      </c>
      <c r="O143" s="105" t="s">
        <v>516</v>
      </c>
      <c r="P143" s="107">
        <v>23.3</v>
      </c>
      <c r="Q143" s="107">
        <v>5.36</v>
      </c>
      <c r="R143" s="105"/>
      <c r="S143" s="105" t="s">
        <v>59</v>
      </c>
      <c r="T143" s="105" t="s">
        <v>59</v>
      </c>
      <c r="U143" s="105" t="s">
        <v>59</v>
      </c>
      <c r="V143" s="105"/>
      <c r="W143" s="105"/>
      <c r="X143" s="105"/>
      <c r="Y143" s="105"/>
      <c r="Z143" s="109"/>
      <c r="AA143" s="109"/>
      <c r="AG143"/>
    </row>
    <row r="144" spans="1:33">
      <c r="A144" s="112" t="s">
        <v>540</v>
      </c>
      <c r="B144" s="106">
        <v>45622</v>
      </c>
      <c r="C144" s="105" t="s">
        <v>541</v>
      </c>
      <c r="D144" s="105" t="s">
        <v>499</v>
      </c>
      <c r="E144" s="105" t="s">
        <v>542</v>
      </c>
      <c r="F144" s="105" t="s">
        <v>543</v>
      </c>
      <c r="G144" s="105"/>
      <c r="H144" s="105" t="s">
        <v>200</v>
      </c>
      <c r="I144" s="105" t="s">
        <v>201</v>
      </c>
      <c r="J144" s="105">
        <v>1</v>
      </c>
      <c r="K144" s="105">
        <v>230</v>
      </c>
      <c r="L144" s="107">
        <v>4.7</v>
      </c>
      <c r="M144" s="107">
        <v>1.08</v>
      </c>
      <c r="N144" s="105" t="s">
        <v>57</v>
      </c>
      <c r="O144" s="105" t="s">
        <v>543</v>
      </c>
      <c r="P144" s="107">
        <v>4.7</v>
      </c>
      <c r="Q144" s="107">
        <v>1.08</v>
      </c>
      <c r="R144" s="105"/>
      <c r="S144" s="105" t="s">
        <v>59</v>
      </c>
      <c r="T144" s="105" t="s">
        <v>59</v>
      </c>
      <c r="U144" s="105" t="s">
        <v>59</v>
      </c>
      <c r="V144" s="105"/>
      <c r="W144" s="105"/>
      <c r="X144" s="105"/>
      <c r="Y144" s="105"/>
      <c r="Z144" s="109"/>
      <c r="AA144" s="109"/>
      <c r="AG144"/>
    </row>
    <row r="145" spans="1:33">
      <c r="A145" s="112" t="s">
        <v>544</v>
      </c>
      <c r="B145" s="106">
        <v>45622</v>
      </c>
      <c r="C145" s="105" t="s">
        <v>545</v>
      </c>
      <c r="D145" s="105" t="s">
        <v>499</v>
      </c>
      <c r="E145" s="105" t="s">
        <v>546</v>
      </c>
      <c r="F145" s="105" t="s">
        <v>547</v>
      </c>
      <c r="G145" s="105"/>
      <c r="H145" s="105" t="s">
        <v>200</v>
      </c>
      <c r="I145" s="105" t="s">
        <v>201</v>
      </c>
      <c r="J145" s="105">
        <v>1</v>
      </c>
      <c r="K145" s="105">
        <v>230</v>
      </c>
      <c r="L145" s="107">
        <v>43.1</v>
      </c>
      <c r="M145" s="107">
        <v>9.91</v>
      </c>
      <c r="N145" s="105" t="s">
        <v>315</v>
      </c>
      <c r="O145" s="105" t="s">
        <v>547</v>
      </c>
      <c r="P145" s="107">
        <v>19.100000000000001</v>
      </c>
      <c r="Q145" s="107">
        <v>4.3899999999999997</v>
      </c>
      <c r="R145" s="105" t="s">
        <v>317</v>
      </c>
      <c r="S145" s="105" t="s">
        <v>547</v>
      </c>
      <c r="T145" s="105">
        <v>24</v>
      </c>
      <c r="U145" s="105">
        <v>5.52</v>
      </c>
      <c r="V145" s="105"/>
      <c r="W145" s="105"/>
      <c r="X145" s="105"/>
      <c r="Y145" s="105"/>
      <c r="Z145" s="109"/>
      <c r="AA145" s="109"/>
      <c r="AG145"/>
    </row>
    <row r="146" spans="1:33">
      <c r="A146" s="112" t="s">
        <v>548</v>
      </c>
      <c r="B146" s="106">
        <v>45622</v>
      </c>
      <c r="C146" s="105" t="s">
        <v>549</v>
      </c>
      <c r="D146" s="105" t="s">
        <v>499</v>
      </c>
      <c r="E146" s="105" t="s">
        <v>550</v>
      </c>
      <c r="F146" s="105" t="s">
        <v>551</v>
      </c>
      <c r="G146" s="105"/>
      <c r="H146" s="105" t="s">
        <v>200</v>
      </c>
      <c r="I146" s="105" t="s">
        <v>56</v>
      </c>
      <c r="J146" s="105">
        <v>1</v>
      </c>
      <c r="K146" s="105">
        <v>230</v>
      </c>
      <c r="L146" s="107">
        <v>25</v>
      </c>
      <c r="M146" s="107">
        <v>5.75</v>
      </c>
      <c r="N146" s="105" t="s">
        <v>57</v>
      </c>
      <c r="O146" s="105" t="s">
        <v>551</v>
      </c>
      <c r="P146" s="107">
        <v>25</v>
      </c>
      <c r="Q146" s="107">
        <v>5.75</v>
      </c>
      <c r="R146" s="105"/>
      <c r="S146" s="105" t="s">
        <v>59</v>
      </c>
      <c r="T146" s="105" t="s">
        <v>59</v>
      </c>
      <c r="U146" s="105" t="s">
        <v>59</v>
      </c>
      <c r="V146" s="105"/>
      <c r="W146" s="105"/>
      <c r="X146" s="105"/>
      <c r="Y146" s="105"/>
      <c r="Z146" s="109"/>
      <c r="AA146" s="109"/>
      <c r="AG146"/>
    </row>
    <row r="147" spans="1:33">
      <c r="A147" s="112" t="s">
        <v>552</v>
      </c>
      <c r="B147" s="106">
        <v>45622</v>
      </c>
      <c r="C147" s="105" t="s">
        <v>553</v>
      </c>
      <c r="D147" s="105" t="s">
        <v>499</v>
      </c>
      <c r="E147" s="105" t="s">
        <v>554</v>
      </c>
      <c r="F147" s="105" t="s">
        <v>555</v>
      </c>
      <c r="G147" s="105"/>
      <c r="H147" s="105" t="s">
        <v>200</v>
      </c>
      <c r="I147" s="105" t="s">
        <v>56</v>
      </c>
      <c r="J147" s="105">
        <v>1</v>
      </c>
      <c r="K147" s="105">
        <v>230</v>
      </c>
      <c r="L147" s="107">
        <v>39.299999999999997</v>
      </c>
      <c r="M147" s="107">
        <v>9.0399999999999991</v>
      </c>
      <c r="N147" s="105" t="s">
        <v>315</v>
      </c>
      <c r="O147" s="105" t="s">
        <v>556</v>
      </c>
      <c r="P147" s="107">
        <v>14.3</v>
      </c>
      <c r="Q147" s="107">
        <v>3.63</v>
      </c>
      <c r="R147" s="105" t="s">
        <v>517</v>
      </c>
      <c r="S147" s="105" t="s">
        <v>518</v>
      </c>
      <c r="T147" s="105">
        <v>25</v>
      </c>
      <c r="U147" s="105">
        <v>5.41</v>
      </c>
      <c r="V147" s="105"/>
      <c r="W147" s="105"/>
      <c r="X147" s="105"/>
      <c r="Y147" s="105"/>
      <c r="Z147" s="109"/>
      <c r="AA147" s="109"/>
      <c r="AG147"/>
    </row>
    <row r="148" spans="1:33">
      <c r="A148" s="112" t="s">
        <v>557</v>
      </c>
      <c r="B148" s="106">
        <v>45622</v>
      </c>
      <c r="C148" s="105" t="s">
        <v>558</v>
      </c>
      <c r="D148" s="105" t="s">
        <v>499</v>
      </c>
      <c r="E148" s="105" t="s">
        <v>559</v>
      </c>
      <c r="F148" s="105" t="s">
        <v>560</v>
      </c>
      <c r="G148" s="105"/>
      <c r="H148" s="105" t="s">
        <v>200</v>
      </c>
      <c r="I148" s="105" t="s">
        <v>56</v>
      </c>
      <c r="J148" s="105">
        <v>1</v>
      </c>
      <c r="K148" s="105">
        <v>230</v>
      </c>
      <c r="L148" s="107">
        <v>37.799999999999997</v>
      </c>
      <c r="M148" s="107">
        <v>8.69</v>
      </c>
      <c r="N148" s="105" t="s">
        <v>57</v>
      </c>
      <c r="O148" s="105" t="s">
        <v>556</v>
      </c>
      <c r="P148" s="107">
        <v>14.3</v>
      </c>
      <c r="Q148" s="107">
        <v>3.29</v>
      </c>
      <c r="R148" s="105" t="s">
        <v>317</v>
      </c>
      <c r="S148" s="105" t="s">
        <v>503</v>
      </c>
      <c r="T148" s="105">
        <v>23.5</v>
      </c>
      <c r="U148" s="105">
        <v>5.4</v>
      </c>
      <c r="V148" s="105"/>
      <c r="W148" s="105"/>
      <c r="X148" s="105"/>
      <c r="Y148" s="105"/>
      <c r="Z148" s="109"/>
      <c r="AA148" s="109"/>
      <c r="AG148"/>
    </row>
    <row r="149" spans="1:33">
      <c r="A149" s="112" t="s">
        <v>561</v>
      </c>
      <c r="B149" s="106">
        <v>45622</v>
      </c>
      <c r="C149" s="105" t="s">
        <v>562</v>
      </c>
      <c r="D149" s="105" t="s">
        <v>499</v>
      </c>
      <c r="E149" s="105" t="s">
        <v>563</v>
      </c>
      <c r="F149" s="105" t="s">
        <v>564</v>
      </c>
      <c r="G149" s="105"/>
      <c r="H149" s="105" t="s">
        <v>200</v>
      </c>
      <c r="I149" s="105" t="s">
        <v>56</v>
      </c>
      <c r="J149" s="105">
        <v>1</v>
      </c>
      <c r="K149" s="105">
        <v>230</v>
      </c>
      <c r="L149" s="107">
        <v>46.8</v>
      </c>
      <c r="M149" s="107">
        <v>10.76</v>
      </c>
      <c r="N149" s="105" t="s">
        <v>315</v>
      </c>
      <c r="O149" s="105" t="s">
        <v>516</v>
      </c>
      <c r="P149" s="107">
        <v>23.3</v>
      </c>
      <c r="Q149" s="107">
        <v>5.35</v>
      </c>
      <c r="R149" s="105" t="s">
        <v>317</v>
      </c>
      <c r="S149" s="105" t="s">
        <v>503</v>
      </c>
      <c r="T149" s="105">
        <v>23.5</v>
      </c>
      <c r="U149" s="105">
        <v>5.41</v>
      </c>
      <c r="V149" s="105"/>
      <c r="W149" s="105"/>
      <c r="X149" s="105"/>
      <c r="Y149" s="105"/>
      <c r="Z149" s="109"/>
      <c r="AA149" s="109"/>
      <c r="AG149"/>
    </row>
    <row r="150" spans="1:33">
      <c r="A150" s="112" t="s">
        <v>565</v>
      </c>
      <c r="B150" s="106">
        <v>45622</v>
      </c>
      <c r="C150" s="105" t="s">
        <v>566</v>
      </c>
      <c r="D150" s="105" t="s">
        <v>499</v>
      </c>
      <c r="E150" s="105" t="s">
        <v>567</v>
      </c>
      <c r="F150" s="105" t="s">
        <v>568</v>
      </c>
      <c r="G150" s="105"/>
      <c r="H150" s="105" t="s">
        <v>200</v>
      </c>
      <c r="I150" s="105" t="s">
        <v>56</v>
      </c>
      <c r="J150" s="105">
        <v>1</v>
      </c>
      <c r="K150" s="105">
        <v>230</v>
      </c>
      <c r="L150" s="107">
        <v>35</v>
      </c>
      <c r="M150" s="107">
        <v>8.0500000000000007</v>
      </c>
      <c r="N150" s="105" t="s">
        <v>315</v>
      </c>
      <c r="O150" s="105" t="s">
        <v>569</v>
      </c>
      <c r="P150" s="107">
        <v>11.5</v>
      </c>
      <c r="Q150" s="107">
        <v>2.65</v>
      </c>
      <c r="R150" s="105" t="s">
        <v>317</v>
      </c>
      <c r="S150" s="105" t="s">
        <v>570</v>
      </c>
      <c r="T150" s="105">
        <v>23.5</v>
      </c>
      <c r="U150" s="105">
        <v>5.4</v>
      </c>
      <c r="V150" s="105"/>
      <c r="W150" s="105"/>
      <c r="X150" s="105"/>
      <c r="Y150" s="105"/>
      <c r="Z150" s="109"/>
      <c r="AA150" s="109"/>
      <c r="AG150"/>
    </row>
    <row r="151" spans="1:33">
      <c r="A151" s="112" t="s">
        <v>571</v>
      </c>
      <c r="B151" s="106">
        <v>45622</v>
      </c>
      <c r="C151" s="105" t="s">
        <v>572</v>
      </c>
      <c r="D151" s="105" t="s">
        <v>499</v>
      </c>
      <c r="E151" s="105" t="s">
        <v>573</v>
      </c>
      <c r="F151" s="105" t="s">
        <v>574</v>
      </c>
      <c r="G151" s="105"/>
      <c r="H151" s="105" t="s">
        <v>200</v>
      </c>
      <c r="I151" s="105" t="s">
        <v>56</v>
      </c>
      <c r="J151" s="105">
        <v>1</v>
      </c>
      <c r="K151" s="105">
        <v>230</v>
      </c>
      <c r="L151" s="107">
        <v>38.4</v>
      </c>
      <c r="M151" s="107">
        <v>8.83</v>
      </c>
      <c r="N151" s="105" t="s">
        <v>315</v>
      </c>
      <c r="O151" s="105" t="s">
        <v>575</v>
      </c>
      <c r="P151" s="107">
        <v>14.9</v>
      </c>
      <c r="Q151" s="107">
        <v>3.43</v>
      </c>
      <c r="R151" s="105" t="s">
        <v>317</v>
      </c>
      <c r="S151" s="105" t="s">
        <v>576</v>
      </c>
      <c r="T151" s="105">
        <v>23.5</v>
      </c>
      <c r="U151" s="105">
        <v>5.4</v>
      </c>
      <c r="V151" s="105"/>
      <c r="W151" s="105"/>
      <c r="X151" s="105"/>
      <c r="Y151" s="105"/>
      <c r="Z151" s="109"/>
      <c r="AA151" s="109"/>
      <c r="AG151"/>
    </row>
    <row r="152" spans="1:33">
      <c r="A152" s="112" t="s">
        <v>577</v>
      </c>
      <c r="B152" s="106">
        <v>45622</v>
      </c>
      <c r="C152" s="105" t="s">
        <v>578</v>
      </c>
      <c r="D152" s="105" t="s">
        <v>499</v>
      </c>
      <c r="E152" s="105" t="s">
        <v>579</v>
      </c>
      <c r="F152" s="105" t="s">
        <v>580</v>
      </c>
      <c r="G152" s="105"/>
      <c r="H152" s="105" t="s">
        <v>200</v>
      </c>
      <c r="I152" s="105" t="s">
        <v>56</v>
      </c>
      <c r="J152" s="105">
        <v>1</v>
      </c>
      <c r="K152" s="105">
        <v>230</v>
      </c>
      <c r="L152" s="107">
        <v>20</v>
      </c>
      <c r="M152" s="107">
        <v>4.5999999999999996</v>
      </c>
      <c r="N152" s="105" t="s">
        <v>57</v>
      </c>
      <c r="O152" s="105" t="s">
        <v>580</v>
      </c>
      <c r="P152" s="107">
        <v>20</v>
      </c>
      <c r="Q152" s="107">
        <v>4.5999999999999996</v>
      </c>
      <c r="R152" s="105"/>
      <c r="S152" s="105" t="s">
        <v>59</v>
      </c>
      <c r="T152" s="105" t="s">
        <v>59</v>
      </c>
      <c r="U152" s="105" t="s">
        <v>59</v>
      </c>
      <c r="V152" s="105"/>
      <c r="W152" s="105"/>
      <c r="X152" s="105"/>
      <c r="Y152" s="105"/>
      <c r="Z152" s="109"/>
      <c r="AA152" s="109"/>
      <c r="AG152"/>
    </row>
    <row r="153" spans="1:33">
      <c r="A153" s="112" t="s">
        <v>581</v>
      </c>
      <c r="B153" s="106">
        <v>45622</v>
      </c>
      <c r="C153" s="105" t="s">
        <v>582</v>
      </c>
      <c r="D153" s="105" t="s">
        <v>499</v>
      </c>
      <c r="E153" s="105" t="s">
        <v>583</v>
      </c>
      <c r="F153" s="105" t="s">
        <v>556</v>
      </c>
      <c r="G153" s="105"/>
      <c r="H153" s="105" t="s">
        <v>200</v>
      </c>
      <c r="I153" s="105" t="s">
        <v>56</v>
      </c>
      <c r="J153" s="105">
        <v>1</v>
      </c>
      <c r="K153" s="105">
        <v>230</v>
      </c>
      <c r="L153" s="107">
        <v>14.3</v>
      </c>
      <c r="M153" s="107">
        <v>3.29</v>
      </c>
      <c r="N153" s="105" t="s">
        <v>57</v>
      </c>
      <c r="O153" s="105" t="s">
        <v>556</v>
      </c>
      <c r="P153" s="107">
        <v>14.3</v>
      </c>
      <c r="Q153" s="107">
        <v>3.29</v>
      </c>
      <c r="R153" s="105"/>
      <c r="S153" s="105" t="s">
        <v>59</v>
      </c>
      <c r="T153" s="105" t="s">
        <v>59</v>
      </c>
      <c r="U153" s="105" t="s">
        <v>59</v>
      </c>
      <c r="V153" s="105"/>
      <c r="W153" s="105"/>
      <c r="X153" s="105"/>
      <c r="Y153" s="105"/>
      <c r="Z153" s="109"/>
      <c r="AA153" s="109"/>
      <c r="AG153"/>
    </row>
    <row r="154" spans="1:33">
      <c r="A154" s="112" t="s">
        <v>584</v>
      </c>
      <c r="B154" s="106">
        <v>45622</v>
      </c>
      <c r="C154" s="105" t="s">
        <v>585</v>
      </c>
      <c r="D154" s="105" t="s">
        <v>499</v>
      </c>
      <c r="E154" s="105" t="s">
        <v>586</v>
      </c>
      <c r="F154" s="105" t="s">
        <v>587</v>
      </c>
      <c r="G154" s="105"/>
      <c r="H154" s="105" t="s">
        <v>200</v>
      </c>
      <c r="I154" s="105" t="s">
        <v>201</v>
      </c>
      <c r="J154" s="105">
        <v>1</v>
      </c>
      <c r="K154" s="105">
        <v>230</v>
      </c>
      <c r="L154" s="107">
        <v>35.9</v>
      </c>
      <c r="M154" s="107">
        <v>8.26</v>
      </c>
      <c r="N154" s="105" t="s">
        <v>315</v>
      </c>
      <c r="O154" s="105" t="s">
        <v>587</v>
      </c>
      <c r="P154" s="107">
        <v>11.9</v>
      </c>
      <c r="Q154" s="107">
        <v>2.74</v>
      </c>
      <c r="R154" s="105" t="s">
        <v>317</v>
      </c>
      <c r="S154" s="105" t="s">
        <v>587</v>
      </c>
      <c r="T154" s="105">
        <v>24</v>
      </c>
      <c r="U154" s="105">
        <v>5.52</v>
      </c>
      <c r="V154" s="105"/>
      <c r="W154" s="105"/>
      <c r="X154" s="105"/>
      <c r="Y154" s="105"/>
      <c r="Z154" s="109"/>
      <c r="AA154" s="109"/>
      <c r="AG154"/>
    </row>
    <row r="155" spans="1:33">
      <c r="A155" s="112" t="s">
        <v>588</v>
      </c>
      <c r="B155" s="106">
        <v>45622</v>
      </c>
      <c r="C155" s="105" t="s">
        <v>589</v>
      </c>
      <c r="D155" s="105" t="s">
        <v>499</v>
      </c>
      <c r="E155" s="105" t="s">
        <v>590</v>
      </c>
      <c r="F155" s="105" t="s">
        <v>591</v>
      </c>
      <c r="G155" s="105"/>
      <c r="H155" s="105" t="s">
        <v>200</v>
      </c>
      <c r="I155" s="105" t="s">
        <v>56</v>
      </c>
      <c r="J155" s="105">
        <v>1</v>
      </c>
      <c r="K155" s="105">
        <v>230</v>
      </c>
      <c r="L155" s="107">
        <v>35</v>
      </c>
      <c r="M155" s="107">
        <v>8.0500000000000007</v>
      </c>
      <c r="N155" s="105" t="s">
        <v>315</v>
      </c>
      <c r="O155" s="105" t="s">
        <v>592</v>
      </c>
      <c r="P155" s="107">
        <v>11.5</v>
      </c>
      <c r="Q155" s="107">
        <v>2.65</v>
      </c>
      <c r="R155" s="105" t="s">
        <v>317</v>
      </c>
      <c r="S155" s="105" t="s">
        <v>570</v>
      </c>
      <c r="T155" s="105">
        <v>23.5</v>
      </c>
      <c r="U155" s="105">
        <v>5.4</v>
      </c>
      <c r="V155" s="105"/>
      <c r="W155" s="105"/>
      <c r="X155" s="105"/>
      <c r="Y155" s="105"/>
      <c r="Z155" s="109"/>
      <c r="AA155" s="109"/>
      <c r="AG155"/>
    </row>
    <row r="156" spans="1:33">
      <c r="A156" s="112" t="s">
        <v>593</v>
      </c>
      <c r="B156" s="106">
        <v>45622</v>
      </c>
      <c r="C156" s="105" t="s">
        <v>594</v>
      </c>
      <c r="D156" s="105" t="s">
        <v>499</v>
      </c>
      <c r="E156" s="105" t="s">
        <v>595</v>
      </c>
      <c r="F156" s="105" t="s">
        <v>532</v>
      </c>
      <c r="G156" s="105"/>
      <c r="H156" s="105" t="s">
        <v>200</v>
      </c>
      <c r="I156" s="105" t="s">
        <v>56</v>
      </c>
      <c r="J156" s="105">
        <v>1</v>
      </c>
      <c r="K156" s="105">
        <v>230</v>
      </c>
      <c r="L156" s="107">
        <v>15</v>
      </c>
      <c r="M156" s="107">
        <v>3.45</v>
      </c>
      <c r="N156" s="105" t="s">
        <v>57</v>
      </c>
      <c r="O156" s="105" t="s">
        <v>532</v>
      </c>
      <c r="P156" s="107">
        <v>15</v>
      </c>
      <c r="Q156" s="107">
        <v>3.45</v>
      </c>
      <c r="R156" s="105"/>
      <c r="S156" s="105" t="s">
        <v>59</v>
      </c>
      <c r="T156" s="105" t="s">
        <v>59</v>
      </c>
      <c r="U156" s="105" t="s">
        <v>59</v>
      </c>
      <c r="V156" s="105"/>
      <c r="W156" s="105"/>
      <c r="X156" s="105"/>
      <c r="Y156" s="105"/>
      <c r="Z156" s="109"/>
      <c r="AA156" s="109"/>
      <c r="AG156"/>
    </row>
    <row r="157" spans="1:33">
      <c r="A157" s="112" t="s">
        <v>596</v>
      </c>
      <c r="B157" s="106">
        <v>45622</v>
      </c>
      <c r="C157" s="105" t="s">
        <v>597</v>
      </c>
      <c r="D157" s="105" t="s">
        <v>499</v>
      </c>
      <c r="E157" s="105" t="s">
        <v>598</v>
      </c>
      <c r="F157" s="105" t="s">
        <v>599</v>
      </c>
      <c r="G157" s="105"/>
      <c r="H157" s="105" t="s">
        <v>200</v>
      </c>
      <c r="I157" s="105" t="s">
        <v>201</v>
      </c>
      <c r="J157" s="105">
        <v>1</v>
      </c>
      <c r="K157" s="105">
        <v>230</v>
      </c>
      <c r="L157" s="107">
        <v>48.9</v>
      </c>
      <c r="M157" s="107">
        <v>11.25</v>
      </c>
      <c r="N157" s="105" t="s">
        <v>315</v>
      </c>
      <c r="O157" s="105" t="s">
        <v>599</v>
      </c>
      <c r="P157" s="107">
        <v>24.9</v>
      </c>
      <c r="Q157" s="107">
        <v>5.73</v>
      </c>
      <c r="R157" s="105" t="s">
        <v>317</v>
      </c>
      <c r="S157" s="105" t="s">
        <v>600</v>
      </c>
      <c r="T157" s="105">
        <v>24</v>
      </c>
      <c r="U157" s="105">
        <v>5.52</v>
      </c>
      <c r="V157" s="105"/>
      <c r="W157" s="105"/>
      <c r="X157" s="105"/>
      <c r="Y157" s="105"/>
      <c r="Z157" s="109"/>
      <c r="AA157" s="109"/>
      <c r="AG157"/>
    </row>
    <row r="158" spans="1:33">
      <c r="A158" s="112" t="s">
        <v>601</v>
      </c>
      <c r="B158" s="106">
        <v>45622</v>
      </c>
      <c r="C158" s="105" t="s">
        <v>602</v>
      </c>
      <c r="D158" s="105" t="s">
        <v>499</v>
      </c>
      <c r="E158" s="105" t="s">
        <v>603</v>
      </c>
      <c r="F158" s="105" t="s">
        <v>604</v>
      </c>
      <c r="G158" s="105"/>
      <c r="H158" s="105" t="s">
        <v>200</v>
      </c>
      <c r="I158" s="105" t="s">
        <v>56</v>
      </c>
      <c r="J158" s="105">
        <v>1</v>
      </c>
      <c r="K158" s="105">
        <v>230</v>
      </c>
      <c r="L158" s="107">
        <v>46.8</v>
      </c>
      <c r="M158" s="107">
        <v>10.76</v>
      </c>
      <c r="N158" s="105" t="s">
        <v>315</v>
      </c>
      <c r="O158" s="105" t="s">
        <v>605</v>
      </c>
      <c r="P158" s="107">
        <v>23.3</v>
      </c>
      <c r="Q158" s="107">
        <v>5.35</v>
      </c>
      <c r="R158" s="105" t="s">
        <v>317</v>
      </c>
      <c r="S158" s="105" t="s">
        <v>503</v>
      </c>
      <c r="T158" s="105">
        <v>23.5</v>
      </c>
      <c r="U158" s="105">
        <v>5.41</v>
      </c>
      <c r="V158" s="105"/>
      <c r="W158" s="105"/>
      <c r="X158" s="105"/>
      <c r="Y158" s="105"/>
      <c r="Z158" s="109"/>
      <c r="AA158" s="109"/>
      <c r="AG158"/>
    </row>
    <row r="159" spans="1:33">
      <c r="A159" s="112" t="s">
        <v>606</v>
      </c>
      <c r="B159" s="106">
        <v>45622</v>
      </c>
      <c r="C159" s="105" t="s">
        <v>607</v>
      </c>
      <c r="D159" s="105" t="s">
        <v>499</v>
      </c>
      <c r="E159" s="105" t="s">
        <v>608</v>
      </c>
      <c r="F159" s="105" t="s">
        <v>609</v>
      </c>
      <c r="G159" s="105"/>
      <c r="H159" s="105" t="s">
        <v>200</v>
      </c>
      <c r="I159" s="105" t="s">
        <v>56</v>
      </c>
      <c r="J159" s="105">
        <v>1</v>
      </c>
      <c r="K159" s="105">
        <v>230</v>
      </c>
      <c r="L159" s="107">
        <v>39.299999999999997</v>
      </c>
      <c r="M159" s="107">
        <v>9.0399999999999991</v>
      </c>
      <c r="N159" s="105" t="s">
        <v>315</v>
      </c>
      <c r="O159" s="105" t="s">
        <v>502</v>
      </c>
      <c r="P159" s="107">
        <v>14.3</v>
      </c>
      <c r="Q159" s="107">
        <v>3.63</v>
      </c>
      <c r="R159" s="105" t="s">
        <v>517</v>
      </c>
      <c r="S159" s="105" t="s">
        <v>518</v>
      </c>
      <c r="T159" s="105">
        <v>25</v>
      </c>
      <c r="U159" s="105">
        <v>5.41</v>
      </c>
      <c r="V159" s="105"/>
      <c r="W159" s="105"/>
      <c r="X159" s="105"/>
      <c r="Y159" s="105"/>
      <c r="Z159" s="109"/>
      <c r="AA159" s="109"/>
      <c r="AG159"/>
    </row>
    <row r="160" spans="1:33">
      <c r="A160" s="112" t="s">
        <v>610</v>
      </c>
      <c r="B160" s="106">
        <v>45622</v>
      </c>
      <c r="C160" s="105" t="s">
        <v>611</v>
      </c>
      <c r="D160" s="105" t="s">
        <v>499</v>
      </c>
      <c r="E160" s="105" t="s">
        <v>612</v>
      </c>
      <c r="F160" s="105" t="s">
        <v>613</v>
      </c>
      <c r="G160" s="105"/>
      <c r="H160" s="105" t="s">
        <v>200</v>
      </c>
      <c r="I160" s="105" t="s">
        <v>56</v>
      </c>
      <c r="J160" s="105">
        <v>1</v>
      </c>
      <c r="K160" s="105">
        <v>230</v>
      </c>
      <c r="L160" s="107">
        <v>48.1</v>
      </c>
      <c r="M160" s="107">
        <v>11.06</v>
      </c>
      <c r="N160" s="105" t="s">
        <v>315</v>
      </c>
      <c r="O160" s="105" t="s">
        <v>614</v>
      </c>
      <c r="P160" s="107">
        <v>24.6</v>
      </c>
      <c r="Q160" s="107">
        <v>5.66</v>
      </c>
      <c r="R160" s="105" t="s">
        <v>317</v>
      </c>
      <c r="S160" s="105" t="s">
        <v>527</v>
      </c>
      <c r="T160" s="105">
        <v>23.5</v>
      </c>
      <c r="U160" s="105">
        <v>5.4</v>
      </c>
      <c r="V160" s="105"/>
      <c r="W160" s="105"/>
      <c r="X160" s="105"/>
      <c r="Y160" s="105"/>
      <c r="Z160" s="109"/>
      <c r="AA160" s="109"/>
      <c r="AG160"/>
    </row>
    <row r="161" spans="1:33">
      <c r="A161" s="112" t="s">
        <v>615</v>
      </c>
      <c r="B161" s="106">
        <v>45622</v>
      </c>
      <c r="C161" s="105" t="s">
        <v>616</v>
      </c>
      <c r="D161" s="105" t="s">
        <v>499</v>
      </c>
      <c r="E161" s="105" t="s">
        <v>617</v>
      </c>
      <c r="F161" s="105" t="s">
        <v>605</v>
      </c>
      <c r="G161" s="105"/>
      <c r="H161" s="105" t="s">
        <v>200</v>
      </c>
      <c r="I161" s="105" t="s">
        <v>56</v>
      </c>
      <c r="J161" s="105">
        <v>1</v>
      </c>
      <c r="K161" s="105">
        <v>230</v>
      </c>
      <c r="L161" s="107">
        <v>23.3</v>
      </c>
      <c r="M161" s="107">
        <v>5.36</v>
      </c>
      <c r="N161" s="105" t="s">
        <v>315</v>
      </c>
      <c r="O161" s="105" t="s">
        <v>605</v>
      </c>
      <c r="P161" s="107">
        <v>23.3</v>
      </c>
      <c r="Q161" s="107">
        <v>5.36</v>
      </c>
      <c r="R161" s="105"/>
      <c r="S161" s="105" t="s">
        <v>59</v>
      </c>
      <c r="T161" s="105" t="s">
        <v>59</v>
      </c>
      <c r="U161" s="105" t="s">
        <v>59</v>
      </c>
      <c r="V161" s="105"/>
      <c r="W161" s="105"/>
      <c r="X161" s="105"/>
      <c r="Y161" s="105"/>
      <c r="Z161" s="109"/>
      <c r="AA161" s="109"/>
      <c r="AG161"/>
    </row>
    <row r="162" spans="1:33">
      <c r="A162" s="112" t="s">
        <v>618</v>
      </c>
      <c r="B162" s="106">
        <v>45622</v>
      </c>
      <c r="C162" s="105" t="s">
        <v>619</v>
      </c>
      <c r="D162" s="105" t="s">
        <v>499</v>
      </c>
      <c r="E162" s="105" t="s">
        <v>620</v>
      </c>
      <c r="F162" s="105" t="s">
        <v>621</v>
      </c>
      <c r="G162" s="105"/>
      <c r="H162" s="105" t="s">
        <v>200</v>
      </c>
      <c r="I162" s="105" t="s">
        <v>56</v>
      </c>
      <c r="J162" s="105">
        <v>1</v>
      </c>
      <c r="K162" s="105">
        <v>230</v>
      </c>
      <c r="L162" s="107">
        <v>48.3</v>
      </c>
      <c r="M162" s="107">
        <v>11.11</v>
      </c>
      <c r="N162" s="105" t="s">
        <v>315</v>
      </c>
      <c r="O162" s="105" t="s">
        <v>605</v>
      </c>
      <c r="P162" s="107">
        <v>23.3</v>
      </c>
      <c r="Q162" s="107">
        <v>5.36</v>
      </c>
      <c r="R162" s="105" t="s">
        <v>517</v>
      </c>
      <c r="S162" s="105" t="s">
        <v>518</v>
      </c>
      <c r="T162" s="105">
        <v>25</v>
      </c>
      <c r="U162" s="105">
        <v>5.75</v>
      </c>
      <c r="V162" s="105"/>
      <c r="W162" s="105"/>
      <c r="X162" s="105"/>
      <c r="Y162" s="105"/>
      <c r="Z162" s="109"/>
      <c r="AA162" s="109"/>
      <c r="AG162"/>
    </row>
    <row r="163" spans="1:33">
      <c r="A163" s="128" t="s">
        <v>622</v>
      </c>
      <c r="B163" s="106">
        <v>45632</v>
      </c>
      <c r="C163" s="105" t="s">
        <v>623</v>
      </c>
      <c r="D163" s="105" t="s">
        <v>624</v>
      </c>
      <c r="E163" s="105" t="s">
        <v>625</v>
      </c>
      <c r="F163" s="105" t="s">
        <v>626</v>
      </c>
      <c r="G163" s="105"/>
      <c r="H163" s="105" t="s">
        <v>55</v>
      </c>
      <c r="I163" s="105" t="s">
        <v>56</v>
      </c>
      <c r="J163" s="105">
        <v>3</v>
      </c>
      <c r="K163" s="105">
        <v>400</v>
      </c>
      <c r="L163" s="107">
        <v>25.1</v>
      </c>
      <c r="M163" s="107">
        <v>16.78</v>
      </c>
      <c r="N163" s="105" t="s">
        <v>315</v>
      </c>
      <c r="O163" s="105" t="s">
        <v>627</v>
      </c>
      <c r="P163" s="107">
        <f>Table1[[#This Row],[Column L]]-Table1[[#This Row],[Column T]]-Table1[[#This Row],[Column X]]</f>
        <v>14.700000000000001</v>
      </c>
      <c r="Q163" s="107">
        <f>Table1[[#This Row],[Column M]]-Table1[[#This Row],[Column U]]-Table1[[#This Row],[Column Y]]</f>
        <v>10.180000000000001</v>
      </c>
      <c r="R163" s="105" t="s">
        <v>317</v>
      </c>
      <c r="S163" s="105" t="s">
        <v>628</v>
      </c>
      <c r="T163" s="105">
        <v>10.4</v>
      </c>
      <c r="U163" s="105">
        <v>6.6</v>
      </c>
      <c r="V163" s="105"/>
      <c r="W163" s="105"/>
      <c r="X163" s="105"/>
      <c r="Y163" s="105"/>
      <c r="AG163"/>
    </row>
    <row r="164" spans="1:33">
      <c r="A164" s="128" t="s">
        <v>629</v>
      </c>
      <c r="B164" s="106">
        <v>45632</v>
      </c>
      <c r="C164" s="105" t="s">
        <v>630</v>
      </c>
      <c r="D164" s="105" t="s">
        <v>624</v>
      </c>
      <c r="E164" s="105" t="s">
        <v>631</v>
      </c>
      <c r="F164" s="128" t="s">
        <v>632</v>
      </c>
      <c r="G164" s="105"/>
      <c r="H164" s="105" t="s">
        <v>55</v>
      </c>
      <c r="I164" s="105" t="s">
        <v>56</v>
      </c>
      <c r="J164" s="105">
        <v>1</v>
      </c>
      <c r="K164" s="105">
        <v>230</v>
      </c>
      <c r="L164" s="107">
        <v>50.5</v>
      </c>
      <c r="M164" s="107">
        <v>11.62</v>
      </c>
      <c r="N164" s="105" t="s">
        <v>315</v>
      </c>
      <c r="O164" s="105" t="s">
        <v>633</v>
      </c>
      <c r="P164" s="107">
        <f>Table1[[#This Row],[Column L]]-Table1[[#This Row],[Column T]]-Table1[[#This Row],[Column X]]</f>
        <v>25.7</v>
      </c>
      <c r="Q164" s="107">
        <f>Table1[[#This Row],[Column M]]-Table1[[#This Row],[Column U]]-Table1[[#This Row],[Column Y]]</f>
        <v>5.9099999999999993</v>
      </c>
      <c r="R164" s="105" t="s">
        <v>317</v>
      </c>
      <c r="S164" s="105" t="s">
        <v>628</v>
      </c>
      <c r="T164" s="105">
        <v>24.8</v>
      </c>
      <c r="U164" s="105">
        <v>5.71</v>
      </c>
      <c r="V164" s="105"/>
      <c r="W164" s="105"/>
      <c r="X164" s="105"/>
      <c r="Y164" s="105"/>
      <c r="AG164"/>
    </row>
    <row r="165" spans="1:33" s="5" customFormat="1">
      <c r="A165" s="128" t="s">
        <v>634</v>
      </c>
      <c r="B165" s="106">
        <v>45632</v>
      </c>
      <c r="C165" s="128" t="s">
        <v>635</v>
      </c>
      <c r="D165" s="105" t="s">
        <v>624</v>
      </c>
      <c r="E165" s="105" t="s">
        <v>636</v>
      </c>
      <c r="F165" s="128" t="s">
        <v>637</v>
      </c>
      <c r="G165" s="105"/>
      <c r="H165" s="105" t="s">
        <v>55</v>
      </c>
      <c r="I165" s="105" t="s">
        <v>56</v>
      </c>
      <c r="J165" s="105">
        <v>3</v>
      </c>
      <c r="K165" s="105">
        <v>400</v>
      </c>
      <c r="L165" s="107">
        <v>25.1</v>
      </c>
      <c r="M165" s="107">
        <v>16.78</v>
      </c>
      <c r="N165" s="105" t="s">
        <v>315</v>
      </c>
      <c r="O165" s="105" t="s">
        <v>638</v>
      </c>
      <c r="P165" s="107">
        <f>Table1[[#This Row],[Column L]]-Table1[[#This Row],[Column T]]-Table1[[#This Row],[Column X]]</f>
        <v>14.700000000000001</v>
      </c>
      <c r="Q165" s="107">
        <f>Table1[[#This Row],[Column M]]-Table1[[#This Row],[Column U]]-Table1[[#This Row],[Column Y]]</f>
        <v>10.180000000000001</v>
      </c>
      <c r="R165" s="105" t="s">
        <v>317</v>
      </c>
      <c r="S165" s="105" t="s">
        <v>628</v>
      </c>
      <c r="T165" s="105">
        <v>10.4</v>
      </c>
      <c r="U165" s="105">
        <v>6.6</v>
      </c>
      <c r="V165" s="105"/>
      <c r="W165" s="105"/>
      <c r="X165" s="105"/>
      <c r="Y165" s="105"/>
    </row>
    <row r="166" spans="1:33" s="5" customFormat="1">
      <c r="A166" s="128" t="s">
        <v>639</v>
      </c>
      <c r="B166" s="106">
        <v>45632</v>
      </c>
      <c r="C166" s="128" t="s">
        <v>640</v>
      </c>
      <c r="D166" s="105" t="s">
        <v>624</v>
      </c>
      <c r="E166" s="105" t="s">
        <v>641</v>
      </c>
      <c r="F166" s="128" t="s">
        <v>642</v>
      </c>
      <c r="G166" s="105"/>
      <c r="H166" s="105" t="s">
        <v>55</v>
      </c>
      <c r="I166" s="105" t="s">
        <v>56</v>
      </c>
      <c r="J166" s="105">
        <v>1</v>
      </c>
      <c r="K166" s="105">
        <v>230</v>
      </c>
      <c r="L166" s="107">
        <v>50.5</v>
      </c>
      <c r="M166" s="107">
        <v>11.62</v>
      </c>
      <c r="N166" s="105" t="s">
        <v>315</v>
      </c>
      <c r="O166" s="105" t="s">
        <v>643</v>
      </c>
      <c r="P166" s="107">
        <f>Table1[[#This Row],[Column L]]-Table1[[#This Row],[Column T]]-Table1[[#This Row],[Column X]]</f>
        <v>25.7</v>
      </c>
      <c r="Q166" s="107">
        <f>Table1[[#This Row],[Column M]]-Table1[[#This Row],[Column U]]-Table1[[#This Row],[Column Y]]</f>
        <v>5.9099999999999993</v>
      </c>
      <c r="R166" s="105" t="s">
        <v>317</v>
      </c>
      <c r="S166" s="105" t="s">
        <v>628</v>
      </c>
      <c r="T166" s="105">
        <v>24.8</v>
      </c>
      <c r="U166" s="105">
        <v>5.71</v>
      </c>
      <c r="V166" s="105"/>
      <c r="W166" s="105"/>
      <c r="X166" s="105"/>
      <c r="Y166" s="105"/>
    </row>
    <row r="167" spans="1:33">
      <c r="A167" s="128" t="s">
        <v>644</v>
      </c>
      <c r="B167" s="106">
        <v>45632</v>
      </c>
      <c r="C167" s="128" t="s">
        <v>645</v>
      </c>
      <c r="D167" s="105" t="s">
        <v>624</v>
      </c>
      <c r="E167" s="105" t="s">
        <v>646</v>
      </c>
      <c r="F167" s="128" t="s">
        <v>647</v>
      </c>
      <c r="G167" s="105"/>
      <c r="H167" s="105" t="s">
        <v>55</v>
      </c>
      <c r="I167" s="105" t="s">
        <v>56</v>
      </c>
      <c r="J167" s="105">
        <v>3</v>
      </c>
      <c r="K167" s="105">
        <v>400</v>
      </c>
      <c r="L167" s="107">
        <v>25.1</v>
      </c>
      <c r="M167" s="107">
        <v>16.78</v>
      </c>
      <c r="N167" s="105" t="s">
        <v>315</v>
      </c>
      <c r="O167" s="105" t="s">
        <v>648</v>
      </c>
      <c r="P167" s="107">
        <f>Table1[[#This Row],[Column L]]-Table1[[#This Row],[Column T]]-Table1[[#This Row],[Column X]]</f>
        <v>14.700000000000001</v>
      </c>
      <c r="Q167" s="107">
        <f>Table1[[#This Row],[Column M]]-Table1[[#This Row],[Column U]]-Table1[[#This Row],[Column Y]]</f>
        <v>10.180000000000001</v>
      </c>
      <c r="R167" s="105" t="s">
        <v>317</v>
      </c>
      <c r="S167" s="105" t="s">
        <v>628</v>
      </c>
      <c r="T167" s="105">
        <v>10.4</v>
      </c>
      <c r="U167" s="105">
        <v>6.6</v>
      </c>
      <c r="V167" s="105"/>
      <c r="W167" s="105"/>
      <c r="X167" s="105"/>
      <c r="Y167" s="105"/>
      <c r="AG167"/>
    </row>
    <row r="168" spans="1:33">
      <c r="A168" s="128" t="s">
        <v>649</v>
      </c>
      <c r="B168" s="106">
        <v>45632</v>
      </c>
      <c r="C168" s="128" t="s">
        <v>650</v>
      </c>
      <c r="D168" s="105" t="s">
        <v>624</v>
      </c>
      <c r="E168" s="105" t="s">
        <v>651</v>
      </c>
      <c r="F168" s="128" t="s">
        <v>652</v>
      </c>
      <c r="G168" s="105"/>
      <c r="H168" s="105" t="s">
        <v>55</v>
      </c>
      <c r="I168" s="105" t="s">
        <v>56</v>
      </c>
      <c r="J168" s="105">
        <v>1</v>
      </c>
      <c r="K168" s="105">
        <v>230</v>
      </c>
      <c r="L168" s="107">
        <v>50.5</v>
      </c>
      <c r="M168" s="107">
        <v>11.62</v>
      </c>
      <c r="N168" s="105" t="s">
        <v>315</v>
      </c>
      <c r="O168" s="105" t="s">
        <v>653</v>
      </c>
      <c r="P168" s="107">
        <f>Table1[[#This Row],[Column L]]-Table1[[#This Row],[Column T]]-Table1[[#This Row],[Column X]]</f>
        <v>25.7</v>
      </c>
      <c r="Q168" s="107">
        <f>Table1[[#This Row],[Column M]]-Table1[[#This Row],[Column U]]-Table1[[#This Row],[Column Y]]</f>
        <v>5.9099999999999993</v>
      </c>
      <c r="R168" s="105" t="s">
        <v>317</v>
      </c>
      <c r="S168" s="105" t="s">
        <v>628</v>
      </c>
      <c r="T168" s="105">
        <v>24.8</v>
      </c>
      <c r="U168" s="105">
        <v>5.71</v>
      </c>
      <c r="V168" s="105"/>
      <c r="W168" s="105"/>
      <c r="X168" s="105"/>
      <c r="Y168" s="105"/>
      <c r="AG168"/>
    </row>
    <row r="169" spans="1:33">
      <c r="A169" s="128" t="s">
        <v>654</v>
      </c>
      <c r="B169" s="106">
        <v>45632</v>
      </c>
      <c r="C169" s="128" t="s">
        <v>655</v>
      </c>
      <c r="D169" s="105" t="s">
        <v>624</v>
      </c>
      <c r="E169" s="105" t="s">
        <v>656</v>
      </c>
      <c r="F169" s="128" t="s">
        <v>657</v>
      </c>
      <c r="G169" s="105"/>
      <c r="H169" s="105" t="s">
        <v>55</v>
      </c>
      <c r="I169" s="105" t="s">
        <v>56</v>
      </c>
      <c r="J169" s="105">
        <v>3</v>
      </c>
      <c r="K169" s="105">
        <v>400</v>
      </c>
      <c r="L169" s="107">
        <v>25.1</v>
      </c>
      <c r="M169" s="107">
        <v>16.78</v>
      </c>
      <c r="N169" s="105" t="s">
        <v>315</v>
      </c>
      <c r="O169" s="105" t="s">
        <v>658</v>
      </c>
      <c r="P169" s="107">
        <f>Table1[[#This Row],[Column L]]-Table1[[#This Row],[Column T]]-Table1[[#This Row],[Column X]]</f>
        <v>14.700000000000001</v>
      </c>
      <c r="Q169" s="107">
        <f>Table1[[#This Row],[Column M]]-Table1[[#This Row],[Column U]]-Table1[[#This Row],[Column Y]]</f>
        <v>10.180000000000001</v>
      </c>
      <c r="R169" s="105" t="s">
        <v>317</v>
      </c>
      <c r="S169" s="105" t="s">
        <v>628</v>
      </c>
      <c r="T169" s="105">
        <v>10.4</v>
      </c>
      <c r="U169" s="105">
        <v>6.6</v>
      </c>
      <c r="V169" s="105"/>
      <c r="W169" s="105"/>
      <c r="X169" s="105"/>
      <c r="Y169" s="105"/>
      <c r="AG169"/>
    </row>
    <row r="170" spans="1:33">
      <c r="A170" s="128" t="s">
        <v>659</v>
      </c>
      <c r="B170" s="106">
        <v>45632</v>
      </c>
      <c r="C170" s="128" t="s">
        <v>660</v>
      </c>
      <c r="D170" s="105" t="s">
        <v>624</v>
      </c>
      <c r="E170" s="105" t="s">
        <v>661</v>
      </c>
      <c r="F170" s="128" t="s">
        <v>662</v>
      </c>
      <c r="G170" s="105"/>
      <c r="H170" s="105" t="s">
        <v>55</v>
      </c>
      <c r="I170" s="105" t="s">
        <v>56</v>
      </c>
      <c r="J170" s="105">
        <v>1</v>
      </c>
      <c r="K170" s="105">
        <v>230</v>
      </c>
      <c r="L170" s="107">
        <v>61.3</v>
      </c>
      <c r="M170" s="107">
        <v>14.1</v>
      </c>
      <c r="N170" s="105" t="s">
        <v>315</v>
      </c>
      <c r="O170" s="105" t="s">
        <v>633</v>
      </c>
      <c r="P170" s="107">
        <f>Table1[[#This Row],[Column L]]-Table1[[#This Row],[Column T]]-Table1[[#This Row],[Column X]]</f>
        <v>25.7</v>
      </c>
      <c r="Q170" s="107">
        <f>Table1[[#This Row],[Column M]]-Table1[[#This Row],[Column U]]-Table1[[#This Row],[Column Y]]</f>
        <v>5.9199999999999982</v>
      </c>
      <c r="R170" s="105" t="s">
        <v>317</v>
      </c>
      <c r="S170" s="105" t="s">
        <v>663</v>
      </c>
      <c r="T170" s="105">
        <v>24.8</v>
      </c>
      <c r="U170" s="105">
        <v>5.7</v>
      </c>
      <c r="V170" s="105" t="s">
        <v>664</v>
      </c>
      <c r="W170" s="105" t="s">
        <v>663</v>
      </c>
      <c r="X170" s="105">
        <v>10.8</v>
      </c>
      <c r="Y170" s="105">
        <v>2.48</v>
      </c>
      <c r="AG170"/>
    </row>
    <row r="171" spans="1:33">
      <c r="A171" s="128" t="s">
        <v>665</v>
      </c>
      <c r="B171" s="106">
        <v>45632</v>
      </c>
      <c r="C171" s="128" t="s">
        <v>666</v>
      </c>
      <c r="D171" s="105" t="s">
        <v>624</v>
      </c>
      <c r="E171" s="105" t="s">
        <v>667</v>
      </c>
      <c r="F171" s="128" t="s">
        <v>668</v>
      </c>
      <c r="G171" s="105"/>
      <c r="H171" s="105" t="s">
        <v>55</v>
      </c>
      <c r="I171" s="105" t="s">
        <v>56</v>
      </c>
      <c r="J171" s="105">
        <v>3</v>
      </c>
      <c r="K171" s="105">
        <v>400</v>
      </c>
      <c r="L171" s="107">
        <v>32.1</v>
      </c>
      <c r="M171" s="107">
        <v>25.98</v>
      </c>
      <c r="N171" s="105" t="s">
        <v>315</v>
      </c>
      <c r="O171" s="105" t="s">
        <v>638</v>
      </c>
      <c r="P171" s="107">
        <f>Table1[[#This Row],[Column L]]-Table1[[#This Row],[Column T]]-Table1[[#This Row],[Column X]]</f>
        <v>2.6000000000000032</v>
      </c>
      <c r="Q171" s="107">
        <f>Table1[[#This Row],[Column M]]-Table1[[#This Row],[Column U]]-Table1[[#This Row],[Column Y]]</f>
        <v>10.18</v>
      </c>
      <c r="R171" s="105" t="s">
        <v>317</v>
      </c>
      <c r="S171" s="105" t="s">
        <v>663</v>
      </c>
      <c r="T171" s="105">
        <v>17.399999999999999</v>
      </c>
      <c r="U171" s="105">
        <v>12.72</v>
      </c>
      <c r="V171" s="105" t="s">
        <v>664</v>
      </c>
      <c r="W171" s="105" t="s">
        <v>663</v>
      </c>
      <c r="X171" s="105">
        <v>12.1</v>
      </c>
      <c r="Y171" s="105">
        <v>3.08</v>
      </c>
      <c r="AG171"/>
    </row>
    <row r="172" spans="1:33">
      <c r="A172" s="128" t="s">
        <v>669</v>
      </c>
      <c r="B172" s="106">
        <v>45632</v>
      </c>
      <c r="C172" s="128" t="s">
        <v>670</v>
      </c>
      <c r="D172" s="105" t="s">
        <v>624</v>
      </c>
      <c r="E172" s="105" t="s">
        <v>667</v>
      </c>
      <c r="F172" s="128" t="s">
        <v>671</v>
      </c>
      <c r="G172" s="105"/>
      <c r="H172" s="105" t="s">
        <v>55</v>
      </c>
      <c r="I172" s="105" t="s">
        <v>56</v>
      </c>
      <c r="J172" s="105">
        <v>1</v>
      </c>
      <c r="K172" s="105">
        <v>230</v>
      </c>
      <c r="L172" s="107">
        <v>61.3</v>
      </c>
      <c r="M172" s="107">
        <v>14.1</v>
      </c>
      <c r="N172" s="105" t="s">
        <v>315</v>
      </c>
      <c r="O172" s="105" t="s">
        <v>643</v>
      </c>
      <c r="P172" s="107">
        <f>Table1[[#This Row],[Column L]]-Table1[[#This Row],[Column T]]-Table1[[#This Row],[Column X]]</f>
        <v>25.7</v>
      </c>
      <c r="Q172" s="107">
        <f>Table1[[#This Row],[Column M]]-Table1[[#This Row],[Column U]]-Table1[[#This Row],[Column Y]]</f>
        <v>5.9199999999999982</v>
      </c>
      <c r="R172" s="105" t="s">
        <v>317</v>
      </c>
      <c r="S172" s="105" t="s">
        <v>663</v>
      </c>
      <c r="T172" s="105">
        <v>24.8</v>
      </c>
      <c r="U172" s="105">
        <v>5.7</v>
      </c>
      <c r="V172" s="105" t="s">
        <v>664</v>
      </c>
      <c r="W172" s="105" t="s">
        <v>663</v>
      </c>
      <c r="X172" s="105">
        <v>10.8</v>
      </c>
      <c r="Y172" s="105">
        <v>2.48</v>
      </c>
      <c r="AG172"/>
    </row>
    <row r="173" spans="1:33">
      <c r="A173" s="128" t="s">
        <v>672</v>
      </c>
      <c r="B173" s="106">
        <v>45632</v>
      </c>
      <c r="C173" s="128" t="s">
        <v>673</v>
      </c>
      <c r="D173" s="105" t="s">
        <v>624</v>
      </c>
      <c r="E173" s="105" t="s">
        <v>674</v>
      </c>
      <c r="F173" s="128" t="s">
        <v>675</v>
      </c>
      <c r="G173" s="105"/>
      <c r="H173" s="105" t="s">
        <v>55</v>
      </c>
      <c r="I173" s="105" t="s">
        <v>56</v>
      </c>
      <c r="J173" s="105">
        <v>3</v>
      </c>
      <c r="K173" s="105">
        <v>400</v>
      </c>
      <c r="L173" s="107">
        <v>32.1</v>
      </c>
      <c r="M173" s="107">
        <v>25.98</v>
      </c>
      <c r="N173" s="105" t="s">
        <v>315</v>
      </c>
      <c r="O173" s="105" t="s">
        <v>648</v>
      </c>
      <c r="P173" s="107">
        <f>Table1[[#This Row],[Column L]]-Table1[[#This Row],[Column T]]-Table1[[#This Row],[Column X]]</f>
        <v>2.6000000000000032</v>
      </c>
      <c r="Q173" s="107">
        <f>Table1[[#This Row],[Column M]]-Table1[[#This Row],[Column U]]-Table1[[#This Row],[Column Y]]</f>
        <v>10.18</v>
      </c>
      <c r="R173" s="105" t="s">
        <v>317</v>
      </c>
      <c r="S173" s="105" t="s">
        <v>663</v>
      </c>
      <c r="T173" s="105">
        <v>17.399999999999999</v>
      </c>
      <c r="U173" s="105">
        <v>12.72</v>
      </c>
      <c r="V173" s="105" t="s">
        <v>664</v>
      </c>
      <c r="W173" s="105" t="s">
        <v>663</v>
      </c>
      <c r="X173" s="105">
        <v>12.1</v>
      </c>
      <c r="Y173" s="105">
        <v>3.08</v>
      </c>
      <c r="AG173"/>
    </row>
    <row r="174" spans="1:33">
      <c r="A174" s="128" t="s">
        <v>676</v>
      </c>
      <c r="B174" s="106">
        <v>45632</v>
      </c>
      <c r="C174" s="128" t="s">
        <v>677</v>
      </c>
      <c r="D174" s="105" t="s">
        <v>624</v>
      </c>
      <c r="E174" s="105" t="s">
        <v>674</v>
      </c>
      <c r="F174" s="128" t="s">
        <v>678</v>
      </c>
      <c r="G174" s="105"/>
      <c r="H174" s="105" t="s">
        <v>55</v>
      </c>
      <c r="I174" s="105" t="s">
        <v>56</v>
      </c>
      <c r="J174" s="105">
        <v>1</v>
      </c>
      <c r="K174" s="105">
        <v>230</v>
      </c>
      <c r="L174" s="107">
        <v>61.3</v>
      </c>
      <c r="M174" s="107">
        <v>14.1</v>
      </c>
      <c r="N174" s="105" t="s">
        <v>315</v>
      </c>
      <c r="O174" s="105" t="s">
        <v>653</v>
      </c>
      <c r="P174" s="107">
        <f>Table1[[#This Row],[Column L]]-Table1[[#This Row],[Column T]]-Table1[[#This Row],[Column X]]</f>
        <v>25.7</v>
      </c>
      <c r="Q174" s="107">
        <f>Table1[[#This Row],[Column M]]-Table1[[#This Row],[Column U]]-Table1[[#This Row],[Column Y]]</f>
        <v>5.9199999999999982</v>
      </c>
      <c r="R174" s="105" t="s">
        <v>317</v>
      </c>
      <c r="S174" s="105" t="s">
        <v>663</v>
      </c>
      <c r="T174" s="105">
        <v>24.8</v>
      </c>
      <c r="U174" s="105">
        <v>5.7</v>
      </c>
      <c r="V174" s="105" t="s">
        <v>664</v>
      </c>
      <c r="W174" s="105" t="s">
        <v>663</v>
      </c>
      <c r="X174" s="105">
        <v>10.8</v>
      </c>
      <c r="Y174" s="105">
        <v>2.48</v>
      </c>
      <c r="AG174"/>
    </row>
    <row r="175" spans="1:33">
      <c r="A175" s="128" t="s">
        <v>679</v>
      </c>
      <c r="B175" s="106">
        <v>45632</v>
      </c>
      <c r="C175" s="128" t="s">
        <v>680</v>
      </c>
      <c r="D175" s="105" t="s">
        <v>624</v>
      </c>
      <c r="E175" s="105" t="s">
        <v>681</v>
      </c>
      <c r="F175" s="128" t="s">
        <v>682</v>
      </c>
      <c r="G175" s="105"/>
      <c r="H175" s="105" t="s">
        <v>55</v>
      </c>
      <c r="I175" s="105" t="s">
        <v>56</v>
      </c>
      <c r="J175" s="105">
        <v>3</v>
      </c>
      <c r="K175" s="105">
        <v>400</v>
      </c>
      <c r="L175" s="107">
        <v>32.1</v>
      </c>
      <c r="M175" s="107">
        <v>25.98</v>
      </c>
      <c r="N175" s="105" t="s">
        <v>315</v>
      </c>
      <c r="O175" s="105" t="s">
        <v>658</v>
      </c>
      <c r="P175" s="107">
        <f>Table1[[#This Row],[Column L]]-Table1[[#This Row],[Column T]]-Table1[[#This Row],[Column X]]</f>
        <v>2.6000000000000032</v>
      </c>
      <c r="Q175" s="107">
        <f>Table1[[#This Row],[Column M]]-Table1[[#This Row],[Column U]]-Table1[[#This Row],[Column Y]]</f>
        <v>10.18</v>
      </c>
      <c r="R175" s="105" t="s">
        <v>317</v>
      </c>
      <c r="S175" s="105" t="s">
        <v>663</v>
      </c>
      <c r="T175" s="105">
        <v>17.399999999999999</v>
      </c>
      <c r="U175" s="105">
        <v>12.72</v>
      </c>
      <c r="V175" s="105" t="s">
        <v>664</v>
      </c>
      <c r="W175" s="105" t="s">
        <v>663</v>
      </c>
      <c r="X175" s="105">
        <v>12.1</v>
      </c>
      <c r="Y175" s="105">
        <v>3.08</v>
      </c>
      <c r="AG175"/>
    </row>
    <row r="176" spans="1:33">
      <c r="A176" s="128" t="s">
        <v>683</v>
      </c>
      <c r="B176" s="106">
        <v>45632</v>
      </c>
      <c r="C176" s="128" t="s">
        <v>684</v>
      </c>
      <c r="D176" s="105" t="s">
        <v>624</v>
      </c>
      <c r="E176" s="105" t="s">
        <v>685</v>
      </c>
      <c r="F176" s="128" t="s">
        <v>686</v>
      </c>
      <c r="G176" s="105"/>
      <c r="H176" s="105" t="s">
        <v>55</v>
      </c>
      <c r="I176" s="105" t="s">
        <v>56</v>
      </c>
      <c r="J176" s="105">
        <v>1</v>
      </c>
      <c r="K176" s="105">
        <v>230</v>
      </c>
      <c r="L176" s="107">
        <v>9.5399999999999991</v>
      </c>
      <c r="M176" s="107">
        <v>2.19</v>
      </c>
      <c r="N176" s="105" t="s">
        <v>57</v>
      </c>
      <c r="O176" s="105" t="s">
        <v>686</v>
      </c>
      <c r="P176" s="107">
        <v>9.5399999999999991</v>
      </c>
      <c r="Q176" s="107">
        <v>2.19</v>
      </c>
      <c r="R176" s="105"/>
      <c r="S176" s="105"/>
      <c r="T176" s="105"/>
      <c r="U176" s="105"/>
      <c r="V176" s="105"/>
      <c r="W176" s="105"/>
      <c r="X176" s="105"/>
      <c r="Y176" s="105"/>
      <c r="AG176"/>
    </row>
    <row r="177" spans="1:33">
      <c r="A177" s="128" t="s">
        <v>687</v>
      </c>
      <c r="B177" s="106">
        <v>45632</v>
      </c>
      <c r="C177" s="128" t="s">
        <v>688</v>
      </c>
      <c r="D177" s="105" t="s">
        <v>624</v>
      </c>
      <c r="E177" s="105" t="s">
        <v>689</v>
      </c>
      <c r="F177" s="128" t="s">
        <v>690</v>
      </c>
      <c r="G177" s="105"/>
      <c r="H177" s="105" t="s">
        <v>55</v>
      </c>
      <c r="I177" s="105" t="s">
        <v>56</v>
      </c>
      <c r="J177" s="105">
        <v>1</v>
      </c>
      <c r="K177" s="105">
        <v>230</v>
      </c>
      <c r="L177" s="107">
        <v>16</v>
      </c>
      <c r="M177" s="107">
        <v>3.68</v>
      </c>
      <c r="N177" s="105" t="s">
        <v>57</v>
      </c>
      <c r="O177" s="105" t="s">
        <v>691</v>
      </c>
      <c r="P177" s="107">
        <f>Table1[[#This Row],[Column L]]-Table1[[#This Row],[Column T]]-Table1[[#This Row],[Column X]]</f>
        <v>16</v>
      </c>
      <c r="Q177" s="107">
        <f>Table1[[#This Row],[Column M]]-Table1[[#This Row],[Column U]]-Table1[[#This Row],[Column Y]]</f>
        <v>3.68</v>
      </c>
      <c r="R177" s="105"/>
      <c r="S177" s="105"/>
      <c r="T177" s="105"/>
      <c r="U177" s="105"/>
      <c r="V177" s="105"/>
      <c r="W177" s="105"/>
      <c r="X177" s="105"/>
      <c r="Y177" s="105"/>
      <c r="AG177"/>
    </row>
    <row r="178" spans="1:33">
      <c r="A178" s="128" t="s">
        <v>692</v>
      </c>
      <c r="B178" s="106">
        <v>45632</v>
      </c>
      <c r="C178" s="128" t="s">
        <v>693</v>
      </c>
      <c r="D178" s="105" t="s">
        <v>624</v>
      </c>
      <c r="E178" s="105" t="s">
        <v>694</v>
      </c>
      <c r="F178" s="128" t="s">
        <v>695</v>
      </c>
      <c r="G178" s="105"/>
      <c r="H178" s="105" t="s">
        <v>55</v>
      </c>
      <c r="I178" s="105" t="s">
        <v>56</v>
      </c>
      <c r="J178" s="105">
        <v>3</v>
      </c>
      <c r="K178" s="105">
        <v>400</v>
      </c>
      <c r="L178" s="107">
        <v>14.7</v>
      </c>
      <c r="M178" s="107">
        <v>10.18</v>
      </c>
      <c r="N178" s="105" t="s">
        <v>57</v>
      </c>
      <c r="O178" s="105" t="s">
        <v>695</v>
      </c>
      <c r="P178" s="107">
        <f>Table1[[#This Row],[Column L]]-Table1[[#This Row],[Column T]]-Table1[[#This Row],[Column X]]</f>
        <v>14.7</v>
      </c>
      <c r="Q178" s="107">
        <f>Table1[[#This Row],[Column M]]-Table1[[#This Row],[Column U]]-Table1[[#This Row],[Column Y]]</f>
        <v>10.18</v>
      </c>
      <c r="R178" s="105"/>
      <c r="S178" s="105"/>
      <c r="T178" s="105"/>
      <c r="U178" s="105"/>
      <c r="V178" s="105"/>
      <c r="W178" s="105"/>
      <c r="X178" s="105"/>
      <c r="Y178" s="105"/>
      <c r="AG178"/>
    </row>
    <row r="179" spans="1:33">
      <c r="A179" s="128" t="s">
        <v>696</v>
      </c>
      <c r="B179" s="106">
        <v>45632</v>
      </c>
      <c r="C179" s="128" t="s">
        <v>697</v>
      </c>
      <c r="D179" s="105" t="s">
        <v>624</v>
      </c>
      <c r="E179" s="105" t="s">
        <v>698</v>
      </c>
      <c r="F179" s="128" t="s">
        <v>699</v>
      </c>
      <c r="G179" s="105"/>
      <c r="H179" s="105" t="s">
        <v>55</v>
      </c>
      <c r="I179" s="105" t="s">
        <v>56</v>
      </c>
      <c r="J179" s="105">
        <v>1</v>
      </c>
      <c r="K179" s="105">
        <v>230</v>
      </c>
      <c r="L179" s="107">
        <v>25.7</v>
      </c>
      <c r="M179" s="107">
        <v>5.91</v>
      </c>
      <c r="N179" s="105" t="s">
        <v>57</v>
      </c>
      <c r="O179" s="105" t="s">
        <v>699</v>
      </c>
      <c r="P179" s="107">
        <f>Table1[[#This Row],[Column L]]-Table1[[#This Row],[Column T]]-Table1[[#This Row],[Column X]]</f>
        <v>25.7</v>
      </c>
      <c r="Q179" s="107">
        <f>Table1[[#This Row],[Column M]]-Table1[[#This Row],[Column U]]-Table1[[#This Row],[Column Y]]</f>
        <v>5.91</v>
      </c>
      <c r="R179" s="105"/>
      <c r="S179" s="105"/>
      <c r="T179" s="105"/>
      <c r="U179" s="105"/>
      <c r="V179" s="105"/>
      <c r="W179" s="105"/>
      <c r="X179" s="105"/>
      <c r="Y179" s="105"/>
      <c r="AG179"/>
    </row>
    <row r="180" spans="1:33">
      <c r="A180" s="128" t="s">
        <v>700</v>
      </c>
      <c r="B180" s="106">
        <v>45632</v>
      </c>
      <c r="C180" s="128" t="s">
        <v>701</v>
      </c>
      <c r="D180" s="105" t="s">
        <v>624</v>
      </c>
      <c r="E180" s="105" t="s">
        <v>702</v>
      </c>
      <c r="F180" s="128" t="s">
        <v>703</v>
      </c>
      <c r="G180" s="105"/>
      <c r="H180" s="105" t="s">
        <v>55</v>
      </c>
      <c r="I180" s="105" t="s">
        <v>56</v>
      </c>
      <c r="J180" s="105">
        <v>3</v>
      </c>
      <c r="K180" s="105">
        <v>400</v>
      </c>
      <c r="L180" s="107">
        <v>14.7</v>
      </c>
      <c r="M180" s="107">
        <v>10.18</v>
      </c>
      <c r="N180" s="105" t="s">
        <v>57</v>
      </c>
      <c r="O180" s="105" t="s">
        <v>703</v>
      </c>
      <c r="P180" s="107">
        <f>Table1[[#This Row],[Column L]]-Table1[[#This Row],[Column T]]-Table1[[#This Row],[Column X]]</f>
        <v>14.7</v>
      </c>
      <c r="Q180" s="107">
        <f>Table1[[#This Row],[Column M]]-Table1[[#This Row],[Column U]]-Table1[[#This Row],[Column Y]]</f>
        <v>10.18</v>
      </c>
      <c r="R180" s="105"/>
      <c r="S180" s="105"/>
      <c r="T180" s="105"/>
      <c r="U180" s="105"/>
      <c r="V180" s="105"/>
      <c r="W180" s="105"/>
      <c r="X180" s="105"/>
      <c r="Y180" s="105"/>
      <c r="AG180"/>
    </row>
    <row r="181" spans="1:33">
      <c r="A181" s="128" t="s">
        <v>704</v>
      </c>
      <c r="B181" s="106">
        <v>45632</v>
      </c>
      <c r="C181" s="128" t="s">
        <v>705</v>
      </c>
      <c r="D181" s="105" t="s">
        <v>624</v>
      </c>
      <c r="E181" s="105" t="s">
        <v>706</v>
      </c>
      <c r="F181" s="128" t="s">
        <v>707</v>
      </c>
      <c r="G181" s="105"/>
      <c r="H181" s="105" t="s">
        <v>55</v>
      </c>
      <c r="I181" s="105" t="s">
        <v>56</v>
      </c>
      <c r="J181" s="105">
        <v>1</v>
      </c>
      <c r="K181" s="105">
        <v>230</v>
      </c>
      <c r="L181" s="107">
        <v>25.7</v>
      </c>
      <c r="M181" s="107">
        <v>5.91</v>
      </c>
      <c r="N181" s="105" t="s">
        <v>57</v>
      </c>
      <c r="O181" s="105" t="s">
        <v>707</v>
      </c>
      <c r="P181" s="107">
        <f>Table1[[#This Row],[Column L]]-Table1[[#This Row],[Column T]]-Table1[[#This Row],[Column X]]</f>
        <v>25.7</v>
      </c>
      <c r="Q181" s="107">
        <f>Table1[[#This Row],[Column M]]-Table1[[#This Row],[Column U]]-Table1[[#This Row],[Column Y]]</f>
        <v>5.91</v>
      </c>
      <c r="R181" s="105"/>
      <c r="S181" s="105"/>
      <c r="T181" s="105"/>
      <c r="U181" s="105"/>
      <c r="V181" s="105"/>
      <c r="W181" s="105"/>
      <c r="X181" s="105"/>
      <c r="Y181" s="105"/>
      <c r="AG181"/>
    </row>
    <row r="182" spans="1:33">
      <c r="A182" s="128" t="s">
        <v>708</v>
      </c>
      <c r="B182" s="106">
        <v>45632</v>
      </c>
      <c r="C182" s="128" t="s">
        <v>709</v>
      </c>
      <c r="D182" s="105" t="s">
        <v>624</v>
      </c>
      <c r="E182" s="105" t="s">
        <v>710</v>
      </c>
      <c r="F182" s="128" t="s">
        <v>711</v>
      </c>
      <c r="G182" s="105"/>
      <c r="H182" s="105" t="s">
        <v>55</v>
      </c>
      <c r="I182" s="105" t="s">
        <v>56</v>
      </c>
      <c r="J182" s="105">
        <v>3</v>
      </c>
      <c r="K182" s="105">
        <v>400</v>
      </c>
      <c r="L182" s="107">
        <v>14.7</v>
      </c>
      <c r="M182" s="107">
        <v>10.18</v>
      </c>
      <c r="N182" s="105" t="s">
        <v>57</v>
      </c>
      <c r="O182" s="105" t="s">
        <v>711</v>
      </c>
      <c r="P182" s="107">
        <f>Table1[[#This Row],[Column L]]-Table1[[#This Row],[Column T]]-Table1[[#This Row],[Column X]]</f>
        <v>14.7</v>
      </c>
      <c r="Q182" s="107">
        <f>Table1[[#This Row],[Column M]]-Table1[[#This Row],[Column U]]-Table1[[#This Row],[Column Y]]</f>
        <v>10.18</v>
      </c>
      <c r="R182" s="105"/>
      <c r="S182" s="105"/>
      <c r="T182" s="105"/>
      <c r="U182" s="105"/>
      <c r="V182" s="105"/>
      <c r="W182" s="105"/>
      <c r="X182" s="105"/>
      <c r="Y182" s="105"/>
      <c r="AG182"/>
    </row>
    <row r="183" spans="1:33">
      <c r="A183" s="128" t="s">
        <v>712</v>
      </c>
      <c r="B183" s="106">
        <v>45632</v>
      </c>
      <c r="C183" s="128" t="s">
        <v>713</v>
      </c>
      <c r="D183" s="105" t="s">
        <v>624</v>
      </c>
      <c r="E183" s="105" t="s">
        <v>714</v>
      </c>
      <c r="F183" s="128" t="s">
        <v>715</v>
      </c>
      <c r="G183" s="105"/>
      <c r="H183" s="105" t="s">
        <v>55</v>
      </c>
      <c r="I183" s="105" t="s">
        <v>56</v>
      </c>
      <c r="J183" s="105">
        <v>1</v>
      </c>
      <c r="K183" s="105">
        <v>230</v>
      </c>
      <c r="L183" s="107">
        <v>25.7</v>
      </c>
      <c r="M183" s="107">
        <v>5.91</v>
      </c>
      <c r="N183" s="105" t="s">
        <v>57</v>
      </c>
      <c r="O183" s="105" t="s">
        <v>715</v>
      </c>
      <c r="P183" s="107">
        <f>Table1[[#This Row],[Column L]]-Table1[[#This Row],[Column T]]-Table1[[#This Row],[Column X]]</f>
        <v>25.7</v>
      </c>
      <c r="Q183" s="107">
        <f>Table1[[#This Row],[Column M]]-Table1[[#This Row],[Column U]]-Table1[[#This Row],[Column Y]]</f>
        <v>5.91</v>
      </c>
      <c r="R183" s="105"/>
      <c r="S183" s="105"/>
      <c r="T183" s="105"/>
      <c r="U183" s="105"/>
      <c r="V183" s="105"/>
      <c r="W183" s="105"/>
      <c r="X183" s="105"/>
      <c r="Y183" s="105"/>
      <c r="AG183"/>
    </row>
    <row r="184" spans="1:33">
      <c r="A184" s="128" t="s">
        <v>716</v>
      </c>
      <c r="B184" s="106">
        <v>45632</v>
      </c>
      <c r="C184" s="128" t="s">
        <v>717</v>
      </c>
      <c r="D184" s="105" t="s">
        <v>624</v>
      </c>
      <c r="E184" s="105" t="s">
        <v>718</v>
      </c>
      <c r="F184" s="128" t="s">
        <v>719</v>
      </c>
      <c r="G184" s="105"/>
      <c r="H184" s="105" t="s">
        <v>55</v>
      </c>
      <c r="I184" s="105" t="s">
        <v>56</v>
      </c>
      <c r="J184" s="105">
        <v>3</v>
      </c>
      <c r="K184" s="105">
        <v>400</v>
      </c>
      <c r="L184" s="107">
        <v>14.7</v>
      </c>
      <c r="M184" s="107">
        <v>10.18</v>
      </c>
      <c r="N184" s="105" t="s">
        <v>57</v>
      </c>
      <c r="O184" s="105" t="s">
        <v>719</v>
      </c>
      <c r="P184" s="107">
        <f>Table1[[#This Row],[Column L]]-Table1[[#This Row],[Column T]]-Table1[[#This Row],[Column X]]</f>
        <v>14.7</v>
      </c>
      <c r="Q184" s="107">
        <f>Table1[[#This Row],[Column M]]-Table1[[#This Row],[Column U]]-Table1[[#This Row],[Column Y]]</f>
        <v>10.18</v>
      </c>
      <c r="R184" s="105"/>
      <c r="S184" s="105"/>
      <c r="T184" s="105"/>
      <c r="U184" s="105"/>
      <c r="V184" s="105"/>
      <c r="W184" s="105"/>
      <c r="X184" s="105"/>
      <c r="Y184" s="105"/>
      <c r="AG184"/>
    </row>
    <row r="185" spans="1:33">
      <c r="A185" s="128" t="s">
        <v>720</v>
      </c>
      <c r="B185" s="106">
        <v>45632</v>
      </c>
      <c r="C185" s="128" t="s">
        <v>721</v>
      </c>
      <c r="D185" s="105" t="s">
        <v>624</v>
      </c>
      <c r="E185" s="105" t="s">
        <v>722</v>
      </c>
      <c r="F185" s="128" t="s">
        <v>723</v>
      </c>
      <c r="G185" s="105"/>
      <c r="H185" s="105" t="s">
        <v>55</v>
      </c>
      <c r="I185" s="105" t="s">
        <v>56</v>
      </c>
      <c r="J185" s="105">
        <v>3</v>
      </c>
      <c r="K185" s="105">
        <v>400</v>
      </c>
      <c r="L185" s="107">
        <v>35</v>
      </c>
      <c r="M185" s="107">
        <v>24.25</v>
      </c>
      <c r="N185" s="105" t="s">
        <v>315</v>
      </c>
      <c r="O185" s="105" t="s">
        <v>724</v>
      </c>
      <c r="P185" s="107">
        <f>Table1[[#This Row],[Column L]]-Table1[[#This Row],[Column T]]-Table1[[#This Row],[Column X]]</f>
        <v>21.6</v>
      </c>
      <c r="Q185" s="107">
        <f>Table1[[#This Row],[Column M]]-Table1[[#This Row],[Column U]]-Table1[[#This Row],[Column Y]]</f>
        <v>15</v>
      </c>
      <c r="R185" s="105" t="s">
        <v>517</v>
      </c>
      <c r="S185" s="105" t="s">
        <v>725</v>
      </c>
      <c r="T185" s="105">
        <v>13.4</v>
      </c>
      <c r="U185" s="105">
        <v>9.25</v>
      </c>
      <c r="V185" s="105"/>
      <c r="W185" s="105"/>
      <c r="X185" s="105"/>
      <c r="Y185" s="105"/>
      <c r="AG185"/>
    </row>
    <row r="186" spans="1:33">
      <c r="A186" s="128" t="s">
        <v>726</v>
      </c>
      <c r="B186" s="106">
        <v>45632</v>
      </c>
      <c r="C186" s="128" t="s">
        <v>727</v>
      </c>
      <c r="D186" s="105" t="s">
        <v>624</v>
      </c>
      <c r="E186" s="105" t="s">
        <v>728</v>
      </c>
      <c r="F186" s="128" t="s">
        <v>729</v>
      </c>
      <c r="G186" s="105"/>
      <c r="H186" s="105" t="s">
        <v>55</v>
      </c>
      <c r="I186" s="105" t="s">
        <v>56</v>
      </c>
      <c r="J186" s="105">
        <v>1</v>
      </c>
      <c r="K186" s="105">
        <v>230</v>
      </c>
      <c r="L186" s="107">
        <v>23.06</v>
      </c>
      <c r="M186" s="107">
        <v>5.3</v>
      </c>
      <c r="N186" s="105" t="s">
        <v>315</v>
      </c>
      <c r="O186" s="105" t="s">
        <v>730</v>
      </c>
      <c r="P186" s="107">
        <f>Table1[[#This Row],[Column L]]-Table1[[#This Row],[Column T]]-Table1[[#This Row],[Column X]]</f>
        <v>9.36</v>
      </c>
      <c r="Q186" s="107">
        <f>Table1[[#This Row],[Column M]]-Table1[[#This Row],[Column U]]-Table1[[#This Row],[Column Y]]</f>
        <v>2.15</v>
      </c>
      <c r="R186" s="105" t="s">
        <v>317</v>
      </c>
      <c r="S186" s="105" t="s">
        <v>731</v>
      </c>
      <c r="T186" s="105">
        <v>13.7</v>
      </c>
      <c r="U186" s="105">
        <v>3.15</v>
      </c>
      <c r="V186" s="105"/>
      <c r="W186" s="105"/>
      <c r="X186" s="105"/>
      <c r="Y186" s="105"/>
      <c r="AG186"/>
    </row>
    <row r="187" spans="1:33">
      <c r="A187" s="128" t="s">
        <v>732</v>
      </c>
      <c r="B187" s="106">
        <v>45632</v>
      </c>
      <c r="C187" s="128" t="s">
        <v>733</v>
      </c>
      <c r="D187" s="105" t="s">
        <v>624</v>
      </c>
      <c r="E187" s="128" t="s">
        <v>734</v>
      </c>
      <c r="F187" s="128" t="s">
        <v>735</v>
      </c>
      <c r="G187" s="105"/>
      <c r="H187" s="105" t="s">
        <v>55</v>
      </c>
      <c r="I187" s="105" t="s">
        <v>56</v>
      </c>
      <c r="J187" s="105">
        <v>1</v>
      </c>
      <c r="K187" s="105">
        <v>230</v>
      </c>
      <c r="L187" s="107">
        <v>25.31</v>
      </c>
      <c r="M187" s="107">
        <v>5.82</v>
      </c>
      <c r="N187" s="105" t="s">
        <v>315</v>
      </c>
      <c r="O187" s="105" t="s">
        <v>736</v>
      </c>
      <c r="P187" s="107">
        <f>Table1[[#This Row],[Column L]]-Table1[[#This Row],[Column T]]-Table1[[#This Row],[Column X]]</f>
        <v>11.61</v>
      </c>
      <c r="Q187" s="107">
        <f>Table1[[#This Row],[Column M]]-Table1[[#This Row],[Column U]]-Table1[[#This Row],[Column Y]]</f>
        <v>2.6700000000000004</v>
      </c>
      <c r="R187" s="105" t="s">
        <v>317</v>
      </c>
      <c r="S187" s="105" t="s">
        <v>737</v>
      </c>
      <c r="T187" s="105">
        <v>13.7</v>
      </c>
      <c r="U187" s="105">
        <v>3.15</v>
      </c>
      <c r="V187" s="105"/>
      <c r="W187" s="105"/>
      <c r="X187" s="105"/>
      <c r="Y187" s="105"/>
      <c r="AG187"/>
    </row>
    <row r="188" spans="1:33">
      <c r="A188" s="128" t="s">
        <v>738</v>
      </c>
      <c r="B188" s="106">
        <v>45632</v>
      </c>
      <c r="C188" s="128" t="s">
        <v>739</v>
      </c>
      <c r="D188" s="105" t="s">
        <v>624</v>
      </c>
      <c r="E188" s="128" t="s">
        <v>740</v>
      </c>
      <c r="F188" s="128" t="s">
        <v>741</v>
      </c>
      <c r="G188" s="105"/>
      <c r="H188" s="105" t="s">
        <v>55</v>
      </c>
      <c r="I188" s="105" t="s">
        <v>56</v>
      </c>
      <c r="J188" s="105">
        <v>1</v>
      </c>
      <c r="K188" s="105">
        <v>230</v>
      </c>
      <c r="L188" s="107">
        <v>27.92</v>
      </c>
      <c r="M188" s="107">
        <v>6.42</v>
      </c>
      <c r="N188" s="105" t="s">
        <v>315</v>
      </c>
      <c r="O188" s="105" t="s">
        <v>742</v>
      </c>
      <c r="P188" s="107">
        <f>Table1[[#This Row],[Column L]]-Table1[[#This Row],[Column T]]-Table1[[#This Row],[Column X]]</f>
        <v>14.220000000000002</v>
      </c>
      <c r="Q188" s="107">
        <f>Table1[[#This Row],[Column M]]-Table1[[#This Row],[Column U]]-Table1[[#This Row],[Column Y]]</f>
        <v>3.27</v>
      </c>
      <c r="R188" s="105" t="s">
        <v>317</v>
      </c>
      <c r="S188" s="105" t="s">
        <v>743</v>
      </c>
      <c r="T188" s="105">
        <v>13.7</v>
      </c>
      <c r="U188" s="105">
        <v>3.15</v>
      </c>
      <c r="V188" s="105"/>
      <c r="W188" s="105"/>
      <c r="X188" s="105"/>
      <c r="Y188" s="105"/>
      <c r="AG188"/>
    </row>
    <row r="189" spans="1:33">
      <c r="A189" s="128" t="s">
        <v>744</v>
      </c>
      <c r="B189" s="106">
        <v>45632</v>
      </c>
      <c r="C189" s="128" t="s">
        <v>745</v>
      </c>
      <c r="D189" s="105" t="s">
        <v>624</v>
      </c>
      <c r="E189" s="128" t="s">
        <v>746</v>
      </c>
      <c r="F189" s="128" t="s">
        <v>747</v>
      </c>
      <c r="G189" s="105"/>
      <c r="H189" s="105" t="s">
        <v>55</v>
      </c>
      <c r="I189" s="105" t="s">
        <v>56</v>
      </c>
      <c r="J189" s="105">
        <v>1</v>
      </c>
      <c r="K189" s="105">
        <v>230</v>
      </c>
      <c r="L189" s="107">
        <v>54.15</v>
      </c>
      <c r="M189" s="107">
        <v>12.45</v>
      </c>
      <c r="N189" s="105" t="s">
        <v>315</v>
      </c>
      <c r="O189" s="105" t="s">
        <v>748</v>
      </c>
      <c r="P189" s="107">
        <f>Table1[[#This Row],[Column L]]-Table1[[#This Row],[Column T]]-Table1[[#This Row],[Column X]]</f>
        <v>27.45</v>
      </c>
      <c r="Q189" s="107">
        <f>Table1[[#This Row],[Column M]]-Table1[[#This Row],[Column U]]-Table1[[#This Row],[Column Y]]</f>
        <v>6.31</v>
      </c>
      <c r="R189" s="105" t="s">
        <v>317</v>
      </c>
      <c r="S189" s="105" t="s">
        <v>749</v>
      </c>
      <c r="T189" s="105">
        <v>26.7</v>
      </c>
      <c r="U189" s="105">
        <v>6.14</v>
      </c>
      <c r="V189" s="105"/>
      <c r="W189" s="105"/>
      <c r="X189" s="105"/>
      <c r="Y189" s="105"/>
      <c r="AG189"/>
    </row>
    <row r="190" spans="1:33">
      <c r="A190" s="128" t="s">
        <v>750</v>
      </c>
      <c r="B190" s="106">
        <v>45632</v>
      </c>
      <c r="C190" s="128" t="s">
        <v>751</v>
      </c>
      <c r="D190" s="105" t="s">
        <v>624</v>
      </c>
      <c r="E190" s="128" t="s">
        <v>746</v>
      </c>
      <c r="F190" s="128" t="s">
        <v>752</v>
      </c>
      <c r="G190" s="105"/>
      <c r="H190" s="105" t="s">
        <v>55</v>
      </c>
      <c r="I190" s="105" t="s">
        <v>56</v>
      </c>
      <c r="J190" s="105">
        <v>3</v>
      </c>
      <c r="K190" s="105">
        <v>400</v>
      </c>
      <c r="L190" s="107">
        <v>21.9</v>
      </c>
      <c r="M190" s="107">
        <v>15.17</v>
      </c>
      <c r="N190" s="105" t="s">
        <v>315</v>
      </c>
      <c r="O190" s="105" t="s">
        <v>753</v>
      </c>
      <c r="P190" s="107">
        <f>Table1[[#This Row],[Column L]]-Table1[[#This Row],[Column T]]-Table1[[#This Row],[Column X]]</f>
        <v>12.599999999999998</v>
      </c>
      <c r="Q190" s="107">
        <f>Table1[[#This Row],[Column M]]-Table1[[#This Row],[Column U]]-Table1[[#This Row],[Column Y]]</f>
        <v>8.73</v>
      </c>
      <c r="R190" s="105" t="s">
        <v>317</v>
      </c>
      <c r="S190" s="105" t="s">
        <v>749</v>
      </c>
      <c r="T190" s="105">
        <v>9.3000000000000007</v>
      </c>
      <c r="U190" s="105">
        <v>6.44</v>
      </c>
      <c r="V190" s="105"/>
      <c r="W190" s="105"/>
      <c r="X190" s="105"/>
      <c r="Y190" s="105"/>
      <c r="AG190"/>
    </row>
    <row r="191" spans="1:33">
      <c r="A191" s="128" t="s">
        <v>754</v>
      </c>
      <c r="B191" s="106">
        <v>45632</v>
      </c>
      <c r="C191" s="128" t="s">
        <v>755</v>
      </c>
      <c r="D191" s="105" t="s">
        <v>624</v>
      </c>
      <c r="E191" s="128" t="s">
        <v>756</v>
      </c>
      <c r="F191" s="128" t="s">
        <v>757</v>
      </c>
      <c r="G191" s="105"/>
      <c r="H191" s="105" t="s">
        <v>55</v>
      </c>
      <c r="I191" s="105" t="s">
        <v>56</v>
      </c>
      <c r="J191" s="105">
        <v>1</v>
      </c>
      <c r="K191" s="105">
        <v>230</v>
      </c>
      <c r="L191" s="107">
        <v>54.15</v>
      </c>
      <c r="M191" s="107">
        <v>12.45</v>
      </c>
      <c r="N191" s="105" t="s">
        <v>315</v>
      </c>
      <c r="O191" s="105" t="s">
        <v>758</v>
      </c>
      <c r="P191" s="107">
        <f>Table1[[#This Row],[Column L]]-Table1[[#This Row],[Column T]]-Table1[[#This Row],[Column X]]</f>
        <v>27.45</v>
      </c>
      <c r="Q191" s="107">
        <f>Table1[[#This Row],[Column M]]-Table1[[#This Row],[Column U]]-Table1[[#This Row],[Column Y]]</f>
        <v>6.31</v>
      </c>
      <c r="R191" s="105" t="s">
        <v>317</v>
      </c>
      <c r="S191" s="105" t="s">
        <v>759</v>
      </c>
      <c r="T191" s="105">
        <v>26.7</v>
      </c>
      <c r="U191" s="105">
        <v>6.14</v>
      </c>
      <c r="V191" s="105"/>
      <c r="W191" s="105"/>
      <c r="X191" s="105"/>
      <c r="Y191" s="105"/>
      <c r="AG191"/>
    </row>
    <row r="192" spans="1:33">
      <c r="A192" s="128" t="s">
        <v>760</v>
      </c>
      <c r="B192" s="106">
        <v>45632</v>
      </c>
      <c r="C192" s="128" t="s">
        <v>761</v>
      </c>
      <c r="D192" s="105" t="s">
        <v>624</v>
      </c>
      <c r="E192" s="128" t="s">
        <v>756</v>
      </c>
      <c r="F192" s="128" t="s">
        <v>762</v>
      </c>
      <c r="G192" s="105"/>
      <c r="H192" s="105" t="s">
        <v>55</v>
      </c>
      <c r="I192" s="105" t="s">
        <v>56</v>
      </c>
      <c r="J192" s="105">
        <v>3</v>
      </c>
      <c r="K192" s="105">
        <v>400</v>
      </c>
      <c r="L192" s="107">
        <v>21.9</v>
      </c>
      <c r="M192" s="107">
        <v>15.17</v>
      </c>
      <c r="N192" s="105" t="s">
        <v>315</v>
      </c>
      <c r="O192" s="105" t="s">
        <v>763</v>
      </c>
      <c r="P192" s="107">
        <f>Table1[[#This Row],[Column L]]-Table1[[#This Row],[Column T]]-Table1[[#This Row],[Column X]]</f>
        <v>12.599999999999998</v>
      </c>
      <c r="Q192" s="107">
        <f>Table1[[#This Row],[Column M]]-Table1[[#This Row],[Column U]]-Table1[[#This Row],[Column Y]]</f>
        <v>8.73</v>
      </c>
      <c r="R192" s="105" t="s">
        <v>317</v>
      </c>
      <c r="S192" s="105" t="s">
        <v>759</v>
      </c>
      <c r="T192" s="105">
        <v>9.3000000000000007</v>
      </c>
      <c r="U192" s="105">
        <v>6.44</v>
      </c>
      <c r="V192" s="105"/>
      <c r="W192" s="105"/>
      <c r="X192" s="105"/>
      <c r="Y192" s="105"/>
      <c r="AG192"/>
    </row>
    <row r="193" spans="1:33">
      <c r="A193" s="128" t="s">
        <v>764</v>
      </c>
      <c r="B193" s="106">
        <v>45632</v>
      </c>
      <c r="C193" s="128" t="s">
        <v>765</v>
      </c>
      <c r="D193" s="105" t="s">
        <v>624</v>
      </c>
      <c r="E193" s="128" t="s">
        <v>766</v>
      </c>
      <c r="F193" s="128" t="s">
        <v>767</v>
      </c>
      <c r="G193" s="105"/>
      <c r="H193" s="105" t="s">
        <v>55</v>
      </c>
      <c r="I193" s="105" t="s">
        <v>56</v>
      </c>
      <c r="J193" s="105">
        <v>1</v>
      </c>
      <c r="K193" s="105">
        <v>230</v>
      </c>
      <c r="L193" s="107">
        <v>54.15</v>
      </c>
      <c r="M193" s="107">
        <v>12.45</v>
      </c>
      <c r="N193" s="105" t="s">
        <v>315</v>
      </c>
      <c r="O193" s="105" t="s">
        <v>768</v>
      </c>
      <c r="P193" s="107">
        <f>Table1[[#This Row],[Column L]]-Table1[[#This Row],[Column T]]-Table1[[#This Row],[Column X]]</f>
        <v>27.45</v>
      </c>
      <c r="Q193" s="107">
        <f>Table1[[#This Row],[Column M]]-Table1[[#This Row],[Column U]]-Table1[[#This Row],[Column Y]]</f>
        <v>6.31</v>
      </c>
      <c r="R193" s="105" t="s">
        <v>317</v>
      </c>
      <c r="S193" s="105" t="s">
        <v>769</v>
      </c>
      <c r="T193" s="105">
        <v>26.7</v>
      </c>
      <c r="U193" s="105">
        <v>6.14</v>
      </c>
      <c r="V193" s="105"/>
      <c r="W193" s="105"/>
      <c r="X193" s="105"/>
      <c r="Y193" s="105"/>
      <c r="AG193"/>
    </row>
    <row r="194" spans="1:33">
      <c r="A194" s="128" t="s">
        <v>770</v>
      </c>
      <c r="B194" s="106">
        <v>45632</v>
      </c>
      <c r="C194" s="128" t="s">
        <v>771</v>
      </c>
      <c r="D194" s="105" t="s">
        <v>624</v>
      </c>
      <c r="E194" s="128" t="s">
        <v>766</v>
      </c>
      <c r="F194" s="128" t="s">
        <v>772</v>
      </c>
      <c r="G194" s="105"/>
      <c r="H194" s="105" t="s">
        <v>55</v>
      </c>
      <c r="I194" s="105" t="s">
        <v>56</v>
      </c>
      <c r="J194" s="105">
        <v>3</v>
      </c>
      <c r="K194" s="105">
        <v>400</v>
      </c>
      <c r="L194" s="107">
        <v>21.9</v>
      </c>
      <c r="M194" s="107">
        <v>15.17</v>
      </c>
      <c r="N194" s="105" t="s">
        <v>315</v>
      </c>
      <c r="O194" s="105" t="s">
        <v>773</v>
      </c>
      <c r="P194" s="107">
        <f>Table1[[#This Row],[Column L]]-Table1[[#This Row],[Column T]]-Table1[[#This Row],[Column X]]</f>
        <v>12.599999999999998</v>
      </c>
      <c r="Q194" s="107">
        <f>Table1[[#This Row],[Column M]]-Table1[[#This Row],[Column U]]-Table1[[#This Row],[Column Y]]</f>
        <v>8.73</v>
      </c>
      <c r="R194" s="105" t="s">
        <v>317</v>
      </c>
      <c r="S194" s="105" t="s">
        <v>769</v>
      </c>
      <c r="T194" s="105">
        <v>9.3000000000000007</v>
      </c>
      <c r="U194" s="105">
        <v>6.44</v>
      </c>
      <c r="V194" s="105"/>
      <c r="W194" s="105"/>
      <c r="X194" s="105"/>
      <c r="Y194" s="105"/>
      <c r="AG194"/>
    </row>
    <row r="195" spans="1:33">
      <c r="A195" s="128" t="s">
        <v>774</v>
      </c>
      <c r="B195" s="106">
        <v>45632</v>
      </c>
      <c r="C195" s="128" t="s">
        <v>775</v>
      </c>
      <c r="D195" s="105" t="s">
        <v>624</v>
      </c>
      <c r="E195" s="128" t="s">
        <v>776</v>
      </c>
      <c r="F195" s="128" t="s">
        <v>777</v>
      </c>
      <c r="G195" s="105"/>
      <c r="H195" s="105" t="s">
        <v>55</v>
      </c>
      <c r="I195" s="105" t="s">
        <v>56</v>
      </c>
      <c r="J195" s="105">
        <v>3</v>
      </c>
      <c r="K195" s="105">
        <v>400</v>
      </c>
      <c r="L195" s="107">
        <v>35</v>
      </c>
      <c r="M195" s="107">
        <v>24.25</v>
      </c>
      <c r="N195" s="105" t="s">
        <v>315</v>
      </c>
      <c r="O195" s="105" t="s">
        <v>778</v>
      </c>
      <c r="P195" s="107">
        <f>Table1[[#This Row],[Column L]]-Table1[[#This Row],[Column T]]-Table1[[#This Row],[Column X]]</f>
        <v>21.6</v>
      </c>
      <c r="Q195" s="107">
        <f>Table1[[#This Row],[Column M]]-Table1[[#This Row],[Column U]]-Table1[[#This Row],[Column Y]]</f>
        <v>15</v>
      </c>
      <c r="R195" s="105" t="s">
        <v>317</v>
      </c>
      <c r="S195" s="105" t="s">
        <v>779</v>
      </c>
      <c r="T195" s="105">
        <v>13.4</v>
      </c>
      <c r="U195" s="105">
        <v>9.25</v>
      </c>
      <c r="V195" s="105"/>
      <c r="W195" s="105"/>
      <c r="X195" s="105"/>
      <c r="Y195" s="105"/>
      <c r="AG195"/>
    </row>
    <row r="196" spans="1:33">
      <c r="A196" s="128" t="s">
        <v>780</v>
      </c>
      <c r="B196" s="106">
        <v>45632</v>
      </c>
      <c r="C196" s="128" t="s">
        <v>781</v>
      </c>
      <c r="D196" s="105" t="s">
        <v>624</v>
      </c>
      <c r="E196" s="128" t="s">
        <v>782</v>
      </c>
      <c r="F196" s="128" t="s">
        <v>783</v>
      </c>
      <c r="G196" s="105"/>
      <c r="H196" s="105" t="s">
        <v>55</v>
      </c>
      <c r="I196" s="105" t="s">
        <v>56</v>
      </c>
      <c r="J196" s="105">
        <v>1</v>
      </c>
      <c r="K196" s="105">
        <v>230</v>
      </c>
      <c r="L196" s="107">
        <v>34.96</v>
      </c>
      <c r="M196" s="107">
        <v>8.0399999999999991</v>
      </c>
      <c r="N196" s="105" t="s">
        <v>315</v>
      </c>
      <c r="O196" s="105" t="s">
        <v>784</v>
      </c>
      <c r="P196" s="107">
        <f>Table1[[#This Row],[Column L]]-Table1[[#This Row],[Column T]]-Table1[[#This Row],[Column X]]</f>
        <v>9.36</v>
      </c>
      <c r="Q196" s="107">
        <f>Table1[[#This Row],[Column M]]-Table1[[#This Row],[Column U]]-Table1[[#This Row],[Column Y]]</f>
        <v>2.1499999999999995</v>
      </c>
      <c r="R196" s="105" t="s">
        <v>317</v>
      </c>
      <c r="S196" s="105" t="s">
        <v>785</v>
      </c>
      <c r="T196" s="105">
        <v>13.6</v>
      </c>
      <c r="U196" s="105">
        <v>3.13</v>
      </c>
      <c r="V196" s="105" t="s">
        <v>664</v>
      </c>
      <c r="W196" s="105" t="s">
        <v>785</v>
      </c>
      <c r="X196" s="105">
        <v>12</v>
      </c>
      <c r="Y196" s="105">
        <v>2.76</v>
      </c>
      <c r="AG196"/>
    </row>
    <row r="197" spans="1:33">
      <c r="A197" s="128" t="s">
        <v>786</v>
      </c>
      <c r="B197" s="106">
        <v>45632</v>
      </c>
      <c r="C197" s="128" t="s">
        <v>787</v>
      </c>
      <c r="D197" s="105" t="s">
        <v>624</v>
      </c>
      <c r="E197" s="105" t="s">
        <v>788</v>
      </c>
      <c r="F197" s="128" t="s">
        <v>789</v>
      </c>
      <c r="G197" s="105"/>
      <c r="H197" s="105" t="s">
        <v>55</v>
      </c>
      <c r="I197" s="105" t="s">
        <v>56</v>
      </c>
      <c r="J197" s="105">
        <v>1</v>
      </c>
      <c r="K197" s="105">
        <v>230</v>
      </c>
      <c r="L197" s="107">
        <v>37.21</v>
      </c>
      <c r="M197" s="107">
        <v>8.56</v>
      </c>
      <c r="N197" s="105" t="s">
        <v>315</v>
      </c>
      <c r="O197" s="105" t="s">
        <v>790</v>
      </c>
      <c r="P197" s="107">
        <f>Table1[[#This Row],[Column L]]-Table1[[#This Row],[Column T]]-Table1[[#This Row],[Column X]]</f>
        <v>11.61</v>
      </c>
      <c r="Q197" s="107">
        <f>Table1[[#This Row],[Column M]]-Table1[[#This Row],[Column U]]-Table1[[#This Row],[Column Y]]</f>
        <v>2.6700000000000008</v>
      </c>
      <c r="R197" s="105" t="s">
        <v>317</v>
      </c>
      <c r="S197" s="105" t="s">
        <v>791</v>
      </c>
      <c r="T197" s="105">
        <v>13.6</v>
      </c>
      <c r="U197" s="105">
        <v>3.13</v>
      </c>
      <c r="V197" s="105" t="s">
        <v>664</v>
      </c>
      <c r="W197" s="105" t="s">
        <v>791</v>
      </c>
      <c r="X197" s="105">
        <v>12</v>
      </c>
      <c r="Y197" s="105">
        <v>2.76</v>
      </c>
      <c r="AG197"/>
    </row>
    <row r="198" spans="1:33">
      <c r="A198" s="128" t="s">
        <v>792</v>
      </c>
      <c r="B198" s="106">
        <v>45632</v>
      </c>
      <c r="C198" s="128" t="s">
        <v>793</v>
      </c>
      <c r="D198" s="105" t="s">
        <v>624</v>
      </c>
      <c r="E198" s="105" t="s">
        <v>794</v>
      </c>
      <c r="F198" s="128" t="s">
        <v>795</v>
      </c>
      <c r="G198" s="105"/>
      <c r="H198" s="105" t="s">
        <v>55</v>
      </c>
      <c r="I198" s="105" t="s">
        <v>56</v>
      </c>
      <c r="J198" s="105">
        <v>1</v>
      </c>
      <c r="K198" s="105">
        <v>230</v>
      </c>
      <c r="L198" s="107">
        <v>39.82</v>
      </c>
      <c r="M198" s="107">
        <v>9.16</v>
      </c>
      <c r="N198" s="105" t="s">
        <v>315</v>
      </c>
      <c r="O198" s="105" t="s">
        <v>796</v>
      </c>
      <c r="P198" s="107">
        <f>Table1[[#This Row],[Column L]]-Table1[[#This Row],[Column T]]-Table1[[#This Row],[Column X]]</f>
        <v>14.219999999999999</v>
      </c>
      <c r="Q198" s="107">
        <f>Table1[[#This Row],[Column M]]-Table1[[#This Row],[Column U]]-Table1[[#This Row],[Column Y]]</f>
        <v>3.2700000000000005</v>
      </c>
      <c r="R198" s="105" t="s">
        <v>317</v>
      </c>
      <c r="S198" s="105" t="s">
        <v>797</v>
      </c>
      <c r="T198" s="105">
        <v>13.6</v>
      </c>
      <c r="U198" s="105">
        <v>3.13</v>
      </c>
      <c r="V198" s="105" t="s">
        <v>664</v>
      </c>
      <c r="W198" s="105" t="s">
        <v>797</v>
      </c>
      <c r="X198" s="105">
        <v>12</v>
      </c>
      <c r="Y198" s="105">
        <v>2.76</v>
      </c>
      <c r="AG198"/>
    </row>
    <row r="199" spans="1:33">
      <c r="A199" s="128" t="s">
        <v>798</v>
      </c>
      <c r="B199" s="106">
        <v>45632</v>
      </c>
      <c r="C199" s="128" t="s">
        <v>799</v>
      </c>
      <c r="D199" s="105" t="s">
        <v>624</v>
      </c>
      <c r="E199" s="105" t="s">
        <v>800</v>
      </c>
      <c r="F199" s="128" t="s">
        <v>801</v>
      </c>
      <c r="G199" s="105"/>
      <c r="H199" s="105" t="s">
        <v>55</v>
      </c>
      <c r="I199" s="105" t="s">
        <v>56</v>
      </c>
      <c r="J199" s="105">
        <v>1</v>
      </c>
      <c r="K199" s="105">
        <v>230</v>
      </c>
      <c r="L199" s="107">
        <v>66.150000000000006</v>
      </c>
      <c r="M199" s="107">
        <v>15.21</v>
      </c>
      <c r="N199" s="105" t="s">
        <v>315</v>
      </c>
      <c r="O199" s="105" t="s">
        <v>802</v>
      </c>
      <c r="P199" s="107">
        <f>Table1[[#This Row],[Column L]]-Table1[[#This Row],[Column T]]-Table1[[#This Row],[Column X]]</f>
        <v>27.450000000000006</v>
      </c>
      <c r="Q199" s="107">
        <f>Table1[[#This Row],[Column M]]-Table1[[#This Row],[Column U]]-Table1[[#This Row],[Column Y]]</f>
        <v>6.3100000000000005</v>
      </c>
      <c r="R199" s="105" t="s">
        <v>317</v>
      </c>
      <c r="S199" s="105" t="s">
        <v>803</v>
      </c>
      <c r="T199" s="105">
        <v>26</v>
      </c>
      <c r="U199" s="105">
        <v>6</v>
      </c>
      <c r="V199" s="105" t="s">
        <v>664</v>
      </c>
      <c r="W199" s="105" t="s">
        <v>803</v>
      </c>
      <c r="X199" s="105">
        <v>12.7</v>
      </c>
      <c r="Y199" s="105">
        <v>2.9</v>
      </c>
      <c r="AG199"/>
    </row>
    <row r="200" spans="1:33">
      <c r="A200" s="128" t="s">
        <v>804</v>
      </c>
      <c r="B200" s="106">
        <v>45632</v>
      </c>
      <c r="C200" s="128" t="s">
        <v>805</v>
      </c>
      <c r="D200" s="105" t="s">
        <v>624</v>
      </c>
      <c r="E200" s="105" t="s">
        <v>800</v>
      </c>
      <c r="F200" s="128" t="s">
        <v>806</v>
      </c>
      <c r="G200" s="105"/>
      <c r="H200" s="105" t="s">
        <v>55</v>
      </c>
      <c r="I200" s="105" t="s">
        <v>56</v>
      </c>
      <c r="J200" s="105">
        <v>3</v>
      </c>
      <c r="K200" s="105">
        <v>400</v>
      </c>
      <c r="L200" s="107">
        <v>30.6</v>
      </c>
      <c r="M200" s="107">
        <v>21.63</v>
      </c>
      <c r="N200" s="105" t="s">
        <v>315</v>
      </c>
      <c r="O200" s="105" t="s">
        <v>753</v>
      </c>
      <c r="P200" s="107">
        <v>12.6</v>
      </c>
      <c r="Q200" s="107">
        <f>Table1[[#This Row],[Column M]]-Table1[[#This Row],[Column U]]-Table1[[#This Row],[Column Y]]</f>
        <v>14.589999999999998</v>
      </c>
      <c r="R200" s="105" t="s">
        <v>317</v>
      </c>
      <c r="S200" s="105" t="s">
        <v>803</v>
      </c>
      <c r="T200" s="105">
        <v>18</v>
      </c>
      <c r="U200" s="105">
        <v>4.1399999999999997</v>
      </c>
      <c r="V200" s="105" t="s">
        <v>664</v>
      </c>
      <c r="W200" s="105" t="s">
        <v>803</v>
      </c>
      <c r="X200" s="105">
        <v>12.6</v>
      </c>
      <c r="Y200" s="105">
        <v>2.9</v>
      </c>
      <c r="AG200"/>
    </row>
    <row r="201" spans="1:33">
      <c r="A201" s="128" t="s">
        <v>807</v>
      </c>
      <c r="B201" s="106">
        <v>45632</v>
      </c>
      <c r="C201" s="128" t="s">
        <v>808</v>
      </c>
      <c r="D201" s="105" t="s">
        <v>624</v>
      </c>
      <c r="E201" s="105" t="s">
        <v>809</v>
      </c>
      <c r="F201" s="128" t="s">
        <v>810</v>
      </c>
      <c r="G201" s="105"/>
      <c r="H201" s="105" t="s">
        <v>55</v>
      </c>
      <c r="I201" s="105" t="s">
        <v>56</v>
      </c>
      <c r="J201" s="105">
        <v>1</v>
      </c>
      <c r="K201" s="105">
        <v>230</v>
      </c>
      <c r="L201" s="107">
        <v>66.150000000000006</v>
      </c>
      <c r="M201" s="107">
        <v>15.21</v>
      </c>
      <c r="N201" s="105" t="s">
        <v>315</v>
      </c>
      <c r="O201" s="105" t="s">
        <v>811</v>
      </c>
      <c r="P201" s="107">
        <f>Table1[[#This Row],[Column L]]-Table1[[#This Row],[Column T]]-Table1[[#This Row],[Column X]]</f>
        <v>27.550000000000004</v>
      </c>
      <c r="Q201" s="107">
        <f>Table1[[#This Row],[Column M]]-Table1[[#This Row],[Column U]]-Table1[[#This Row],[Column Y]]</f>
        <v>6.3100000000000005</v>
      </c>
      <c r="R201" s="105" t="s">
        <v>317</v>
      </c>
      <c r="S201" s="105" t="s">
        <v>812</v>
      </c>
      <c r="T201" s="105">
        <v>26</v>
      </c>
      <c r="U201" s="105">
        <v>6</v>
      </c>
      <c r="V201" s="105" t="s">
        <v>664</v>
      </c>
      <c r="W201" s="105" t="s">
        <v>812</v>
      </c>
      <c r="X201" s="105">
        <v>12.6</v>
      </c>
      <c r="Y201" s="105">
        <v>2.9</v>
      </c>
      <c r="AG201"/>
    </row>
    <row r="202" spans="1:33">
      <c r="A202" s="128" t="s">
        <v>813</v>
      </c>
      <c r="B202" s="106">
        <v>45632</v>
      </c>
      <c r="C202" s="128" t="s">
        <v>814</v>
      </c>
      <c r="D202" s="105" t="s">
        <v>624</v>
      </c>
      <c r="E202" s="105" t="s">
        <v>809</v>
      </c>
      <c r="F202" s="105" t="s">
        <v>815</v>
      </c>
      <c r="G202" s="105"/>
      <c r="H202" s="105" t="s">
        <v>55</v>
      </c>
      <c r="I202" s="105" t="s">
        <v>56</v>
      </c>
      <c r="J202" s="105">
        <v>3</v>
      </c>
      <c r="K202" s="105">
        <v>400</v>
      </c>
      <c r="L202" s="107">
        <v>30.6</v>
      </c>
      <c r="M202" s="107">
        <v>21.63</v>
      </c>
      <c r="N202" s="105" t="s">
        <v>315</v>
      </c>
      <c r="O202" s="105" t="s">
        <v>763</v>
      </c>
      <c r="P202" s="107">
        <v>12.6</v>
      </c>
      <c r="Q202" s="107">
        <f>Table1[[#This Row],[Column M]]-Table1[[#This Row],[Column U]]-Table1[[#This Row],[Column Y]]</f>
        <v>14.589999999999998</v>
      </c>
      <c r="R202" s="105" t="s">
        <v>317</v>
      </c>
      <c r="S202" s="105" t="s">
        <v>812</v>
      </c>
      <c r="T202" s="105">
        <v>18</v>
      </c>
      <c r="U202" s="105">
        <v>4.1399999999999997</v>
      </c>
      <c r="V202" s="105" t="s">
        <v>664</v>
      </c>
      <c r="W202" s="105" t="s">
        <v>812</v>
      </c>
      <c r="X202" s="105">
        <v>12.6</v>
      </c>
      <c r="Y202" s="105">
        <v>2.9</v>
      </c>
      <c r="AG202"/>
    </row>
    <row r="203" spans="1:33">
      <c r="A203" s="128" t="s">
        <v>816</v>
      </c>
      <c r="B203" s="106">
        <v>45632</v>
      </c>
      <c r="C203" s="128" t="s">
        <v>817</v>
      </c>
      <c r="D203" s="105" t="s">
        <v>624</v>
      </c>
      <c r="E203" s="105" t="s">
        <v>818</v>
      </c>
      <c r="F203" s="105" t="s">
        <v>819</v>
      </c>
      <c r="G203" s="105"/>
      <c r="H203" s="105" t="s">
        <v>55</v>
      </c>
      <c r="I203" s="105" t="s">
        <v>56</v>
      </c>
      <c r="J203" s="105">
        <v>3</v>
      </c>
      <c r="K203" s="105">
        <v>400</v>
      </c>
      <c r="L203" s="107">
        <v>32.4</v>
      </c>
      <c r="M203" s="107">
        <v>23.43</v>
      </c>
      <c r="N203" s="105" t="s">
        <v>315</v>
      </c>
      <c r="O203" s="105" t="s">
        <v>773</v>
      </c>
      <c r="P203" s="107">
        <f>Table1[[#This Row],[Column L]]-Table1[[#This Row],[Column T]]-Table1[[#This Row],[Column X]]</f>
        <v>1.7999999999999989</v>
      </c>
      <c r="Q203" s="107">
        <f>Table1[[#This Row],[Column M]]-Table1[[#This Row],[Column U]]-Table1[[#This Row],[Column Y]]</f>
        <v>16.39</v>
      </c>
      <c r="R203" s="105" t="s">
        <v>317</v>
      </c>
      <c r="S203" s="105" t="s">
        <v>820</v>
      </c>
      <c r="T203" s="105">
        <v>18</v>
      </c>
      <c r="U203" s="105">
        <v>4.1399999999999997</v>
      </c>
      <c r="V203" s="105" t="s">
        <v>664</v>
      </c>
      <c r="W203" s="105" t="s">
        <v>820</v>
      </c>
      <c r="X203" s="105">
        <v>12.6</v>
      </c>
      <c r="Y203" s="105">
        <v>2.9</v>
      </c>
      <c r="AG203"/>
    </row>
    <row r="204" spans="1:33">
      <c r="A204" s="128" t="s">
        <v>821</v>
      </c>
      <c r="B204" s="106">
        <v>45632</v>
      </c>
      <c r="C204" s="128" t="s">
        <v>822</v>
      </c>
      <c r="D204" s="105" t="s">
        <v>624</v>
      </c>
      <c r="E204" s="105" t="s">
        <v>823</v>
      </c>
      <c r="F204" s="105" t="s">
        <v>824</v>
      </c>
      <c r="G204" s="105"/>
      <c r="H204" s="105" t="s">
        <v>55</v>
      </c>
      <c r="I204" s="105" t="s">
        <v>56</v>
      </c>
      <c r="J204" s="105">
        <v>1</v>
      </c>
      <c r="K204" s="105">
        <v>230</v>
      </c>
      <c r="L204" s="107">
        <v>64.8</v>
      </c>
      <c r="M204" s="107">
        <v>14.9</v>
      </c>
      <c r="N204" s="105" t="s">
        <v>315</v>
      </c>
      <c r="O204" s="105" t="s">
        <v>825</v>
      </c>
      <c r="P204" s="107">
        <f>Table1[[#This Row],[Column L]]-Table1[[#This Row],[Column T]]-Table1[[#This Row],[Column X]]</f>
        <v>27.7</v>
      </c>
      <c r="Q204" s="107">
        <f>Table1[[#This Row],[Column M]]-Table1[[#This Row],[Column U]]-Table1[[#This Row],[Column Y]]</f>
        <v>6.370000000000001</v>
      </c>
      <c r="R204" s="105" t="s">
        <v>317</v>
      </c>
      <c r="S204" s="105" t="s">
        <v>826</v>
      </c>
      <c r="T204" s="105">
        <v>25.8</v>
      </c>
      <c r="U204" s="105">
        <v>5.93</v>
      </c>
      <c r="V204" s="105" t="s">
        <v>664</v>
      </c>
      <c r="W204" s="105" t="s">
        <v>826</v>
      </c>
      <c r="X204" s="105">
        <v>11.3</v>
      </c>
      <c r="Y204" s="105">
        <v>2.6</v>
      </c>
      <c r="AG204"/>
    </row>
    <row r="205" spans="1:33">
      <c r="A205" s="128" t="s">
        <v>827</v>
      </c>
      <c r="B205" s="143">
        <v>45638</v>
      </c>
      <c r="C205" s="128" t="s">
        <v>828</v>
      </c>
      <c r="D205" s="105" t="s">
        <v>829</v>
      </c>
      <c r="E205" s="105" t="s">
        <v>830</v>
      </c>
      <c r="F205" s="105" t="s">
        <v>830</v>
      </c>
      <c r="G205" s="105"/>
      <c r="H205" s="105" t="s">
        <v>55</v>
      </c>
      <c r="I205" s="105" t="s">
        <v>56</v>
      </c>
      <c r="J205" s="105">
        <v>1</v>
      </c>
      <c r="K205" s="105">
        <v>230</v>
      </c>
      <c r="L205" s="107">
        <v>17.53</v>
      </c>
      <c r="M205" s="107">
        <v>4.03</v>
      </c>
      <c r="N205" s="105" t="s">
        <v>57</v>
      </c>
      <c r="O205" s="105" t="s">
        <v>830</v>
      </c>
      <c r="P205" s="107">
        <v>17.53</v>
      </c>
      <c r="Q205" s="107">
        <v>4.03</v>
      </c>
      <c r="R205" s="105"/>
      <c r="S205" s="105"/>
      <c r="T205" s="105"/>
      <c r="U205" s="105"/>
      <c r="V205" s="105"/>
      <c r="W205" s="105"/>
      <c r="X205" s="105"/>
      <c r="Y205" s="105"/>
      <c r="AG205"/>
    </row>
    <row r="206" spans="1:33">
      <c r="A206" s="128" t="s">
        <v>831</v>
      </c>
      <c r="B206" s="110">
        <v>45638</v>
      </c>
      <c r="C206" s="128" t="s">
        <v>832</v>
      </c>
      <c r="D206" s="105" t="s">
        <v>829</v>
      </c>
      <c r="E206" s="105" t="s">
        <v>833</v>
      </c>
      <c r="F206" s="105" t="s">
        <v>833</v>
      </c>
      <c r="G206" s="105"/>
      <c r="H206" s="105" t="s">
        <v>55</v>
      </c>
      <c r="I206" s="105" t="s">
        <v>56</v>
      </c>
      <c r="J206" s="105">
        <v>1</v>
      </c>
      <c r="K206" s="105">
        <v>230</v>
      </c>
      <c r="L206" s="107">
        <v>10.53</v>
      </c>
      <c r="M206" s="107">
        <v>2.42</v>
      </c>
      <c r="N206" s="105" t="s">
        <v>57</v>
      </c>
      <c r="O206" s="105" t="s">
        <v>833</v>
      </c>
      <c r="P206" s="107">
        <v>10.53</v>
      </c>
      <c r="Q206" s="107">
        <v>2.42</v>
      </c>
      <c r="R206" s="105"/>
      <c r="S206" s="105"/>
      <c r="T206" s="105"/>
      <c r="U206" s="105"/>
      <c r="V206" s="105"/>
      <c r="W206" s="105"/>
      <c r="X206" s="105"/>
      <c r="Y206" s="105"/>
      <c r="AG206"/>
    </row>
    <row r="207" spans="1:33">
      <c r="A207" s="128" t="s">
        <v>834</v>
      </c>
      <c r="B207" s="143">
        <v>45638</v>
      </c>
      <c r="C207" s="128" t="s">
        <v>835</v>
      </c>
      <c r="D207" s="105" t="s">
        <v>829</v>
      </c>
      <c r="E207" s="105" t="s">
        <v>836</v>
      </c>
      <c r="F207" s="105" t="s">
        <v>836</v>
      </c>
      <c r="G207" s="105"/>
      <c r="H207" s="105" t="s">
        <v>200</v>
      </c>
      <c r="I207" s="105" t="s">
        <v>56</v>
      </c>
      <c r="J207" s="105">
        <v>1</v>
      </c>
      <c r="K207" s="105">
        <v>230</v>
      </c>
      <c r="L207" s="107">
        <v>21.5</v>
      </c>
      <c r="M207" s="107">
        <v>4.95</v>
      </c>
      <c r="N207" s="105" t="s">
        <v>57</v>
      </c>
      <c r="O207" s="105" t="s">
        <v>836</v>
      </c>
      <c r="P207" s="107">
        <v>21.5</v>
      </c>
      <c r="Q207" s="107">
        <v>4.95</v>
      </c>
      <c r="R207" s="105"/>
      <c r="S207" s="105"/>
      <c r="T207" s="105"/>
      <c r="U207" s="105"/>
      <c r="V207" s="105"/>
      <c r="W207" s="105"/>
      <c r="X207" s="105"/>
      <c r="Y207" s="105"/>
      <c r="AG207"/>
    </row>
    <row r="208" spans="1:33">
      <c r="A208" s="128" t="s">
        <v>837</v>
      </c>
      <c r="B208" s="110">
        <v>45638</v>
      </c>
      <c r="C208" s="128" t="s">
        <v>838</v>
      </c>
      <c r="D208" s="105" t="s">
        <v>829</v>
      </c>
      <c r="E208" s="105" t="s">
        <v>839</v>
      </c>
      <c r="F208" s="105" t="s">
        <v>839</v>
      </c>
      <c r="G208" s="105"/>
      <c r="H208" s="105" t="s">
        <v>200</v>
      </c>
      <c r="I208" s="105" t="s">
        <v>56</v>
      </c>
      <c r="J208" s="105">
        <v>1</v>
      </c>
      <c r="K208" s="105">
        <v>230</v>
      </c>
      <c r="L208" s="107">
        <v>26.1</v>
      </c>
      <c r="M208" s="107">
        <v>6</v>
      </c>
      <c r="N208" s="105" t="s">
        <v>57</v>
      </c>
      <c r="O208" s="105" t="s">
        <v>839</v>
      </c>
      <c r="P208" s="107">
        <v>26.1</v>
      </c>
      <c r="Q208" s="107">
        <v>6</v>
      </c>
      <c r="R208" s="105"/>
      <c r="S208" s="105"/>
      <c r="T208" s="105"/>
      <c r="U208" s="105"/>
      <c r="V208" s="105"/>
      <c r="W208" s="105"/>
      <c r="X208" s="105"/>
      <c r="Y208" s="105"/>
      <c r="AG208"/>
    </row>
    <row r="209" spans="1:33">
      <c r="A209" s="128" t="s">
        <v>840</v>
      </c>
      <c r="B209" s="143">
        <v>45638</v>
      </c>
      <c r="C209" s="128" t="s">
        <v>841</v>
      </c>
      <c r="D209" s="105" t="s">
        <v>829</v>
      </c>
      <c r="E209" s="105" t="s">
        <v>842</v>
      </c>
      <c r="F209" s="105" t="s">
        <v>842</v>
      </c>
      <c r="G209" s="105"/>
      <c r="H209" s="105" t="s">
        <v>55</v>
      </c>
      <c r="I209" s="105" t="s">
        <v>56</v>
      </c>
      <c r="J209" s="105">
        <v>1</v>
      </c>
      <c r="K209" s="105">
        <v>230</v>
      </c>
      <c r="L209" s="107">
        <v>29.3</v>
      </c>
      <c r="M209" s="107">
        <v>6.74</v>
      </c>
      <c r="N209" s="105" t="s">
        <v>57</v>
      </c>
      <c r="O209" s="105" t="s">
        <v>842</v>
      </c>
      <c r="P209" s="107">
        <v>29.3</v>
      </c>
      <c r="Q209" s="107">
        <v>6.74</v>
      </c>
      <c r="R209" s="105"/>
      <c r="S209" s="105"/>
      <c r="T209" s="105"/>
      <c r="U209" s="105"/>
      <c r="V209" s="105"/>
      <c r="W209" s="105"/>
      <c r="X209" s="105"/>
      <c r="Y209" s="105"/>
      <c r="AG209"/>
    </row>
    <row r="210" spans="1:33">
      <c r="A210" s="128" t="s">
        <v>843</v>
      </c>
      <c r="B210" s="110">
        <v>45638</v>
      </c>
      <c r="C210" s="128" t="s">
        <v>844</v>
      </c>
      <c r="D210" s="105" t="s">
        <v>829</v>
      </c>
      <c r="E210" s="105" t="s">
        <v>845</v>
      </c>
      <c r="F210" s="105" t="s">
        <v>845</v>
      </c>
      <c r="G210" s="105"/>
      <c r="H210" s="105" t="s">
        <v>55</v>
      </c>
      <c r="I210" s="105" t="s">
        <v>56</v>
      </c>
      <c r="J210" s="105">
        <v>1</v>
      </c>
      <c r="K210" s="105">
        <v>230</v>
      </c>
      <c r="L210" s="107">
        <v>32</v>
      </c>
      <c r="M210" s="107">
        <v>7.36</v>
      </c>
      <c r="N210" s="105" t="s">
        <v>57</v>
      </c>
      <c r="O210" s="105" t="s">
        <v>845</v>
      </c>
      <c r="P210" s="107">
        <v>32</v>
      </c>
      <c r="Q210" s="107">
        <v>7.36</v>
      </c>
      <c r="R210" s="105"/>
      <c r="S210" s="105"/>
      <c r="T210" s="105"/>
      <c r="U210" s="105"/>
      <c r="V210" s="105"/>
      <c r="W210" s="105"/>
      <c r="X210" s="105"/>
      <c r="Y210" s="105"/>
      <c r="AG210"/>
    </row>
    <row r="211" spans="1:33">
      <c r="A211" s="128" t="s">
        <v>846</v>
      </c>
      <c r="B211" s="143">
        <v>45638</v>
      </c>
      <c r="C211" s="128" t="s">
        <v>847</v>
      </c>
      <c r="D211" s="105" t="s">
        <v>829</v>
      </c>
      <c r="E211" s="105" t="s">
        <v>848</v>
      </c>
      <c r="F211" s="105" t="s">
        <v>848</v>
      </c>
      <c r="G211" s="105"/>
      <c r="H211" s="105" t="s">
        <v>55</v>
      </c>
      <c r="I211" s="105" t="s">
        <v>56</v>
      </c>
      <c r="J211" s="105">
        <v>3</v>
      </c>
      <c r="K211" s="105">
        <v>400</v>
      </c>
      <c r="L211" s="107">
        <v>16.100000000000001</v>
      </c>
      <c r="M211" s="107">
        <v>11.15</v>
      </c>
      <c r="N211" s="105" t="s">
        <v>57</v>
      </c>
      <c r="O211" s="105" t="s">
        <v>848</v>
      </c>
      <c r="P211" s="107">
        <v>16.100000000000001</v>
      </c>
      <c r="Q211" s="107">
        <v>11.15</v>
      </c>
      <c r="R211" s="105"/>
      <c r="S211" s="105"/>
      <c r="T211" s="105"/>
      <c r="U211" s="105"/>
      <c r="V211" s="105"/>
      <c r="W211" s="105"/>
      <c r="X211" s="105"/>
      <c r="Y211" s="105"/>
      <c r="AG211"/>
    </row>
    <row r="212" spans="1:33">
      <c r="A212" s="128" t="s">
        <v>849</v>
      </c>
      <c r="B212" s="110">
        <v>45638</v>
      </c>
      <c r="C212" s="128" t="s">
        <v>850</v>
      </c>
      <c r="D212" s="105" t="s">
        <v>829</v>
      </c>
      <c r="E212" s="105" t="s">
        <v>851</v>
      </c>
      <c r="F212" s="105" t="s">
        <v>851</v>
      </c>
      <c r="G212" s="105"/>
      <c r="H212" s="105" t="s">
        <v>55</v>
      </c>
      <c r="I212" s="105" t="s">
        <v>56</v>
      </c>
      <c r="J212" s="105">
        <v>3</v>
      </c>
      <c r="K212" s="105">
        <v>400</v>
      </c>
      <c r="L212" s="107">
        <v>16.100000000000001</v>
      </c>
      <c r="M212" s="107">
        <v>11.15</v>
      </c>
      <c r="N212" s="105" t="s">
        <v>57</v>
      </c>
      <c r="O212" s="105" t="s">
        <v>851</v>
      </c>
      <c r="P212" s="107">
        <v>16.100000000000001</v>
      </c>
      <c r="Q212" s="107">
        <v>11.15</v>
      </c>
      <c r="R212" s="105"/>
      <c r="S212" s="105"/>
      <c r="T212" s="105"/>
      <c r="U212" s="105"/>
      <c r="V212" s="105"/>
      <c r="W212" s="105"/>
      <c r="X212" s="105"/>
      <c r="Y212" s="105"/>
      <c r="AG212"/>
    </row>
    <row r="213" spans="1:33">
      <c r="A213" s="128" t="s">
        <v>852</v>
      </c>
      <c r="B213" s="143">
        <v>45638</v>
      </c>
      <c r="C213" s="128" t="s">
        <v>853</v>
      </c>
      <c r="D213" s="128" t="s">
        <v>829</v>
      </c>
      <c r="E213" s="128" t="s">
        <v>854</v>
      </c>
      <c r="F213" s="128" t="s">
        <v>854</v>
      </c>
      <c r="G213" s="128"/>
      <c r="H213" s="128" t="s">
        <v>55</v>
      </c>
      <c r="I213" s="105" t="s">
        <v>56</v>
      </c>
      <c r="J213" s="105">
        <v>3</v>
      </c>
      <c r="K213" s="105">
        <v>400</v>
      </c>
      <c r="L213" s="107">
        <v>16.100000000000001</v>
      </c>
      <c r="M213" s="107">
        <v>11.15</v>
      </c>
      <c r="N213" s="105" t="s">
        <v>57</v>
      </c>
      <c r="O213" s="105" t="s">
        <v>854</v>
      </c>
      <c r="P213" s="107">
        <v>16.100000000000001</v>
      </c>
      <c r="Q213" s="107">
        <v>11.15</v>
      </c>
      <c r="R213" s="105"/>
      <c r="S213" s="105"/>
      <c r="T213" s="105"/>
      <c r="U213" s="105"/>
      <c r="V213" s="105"/>
      <c r="W213" s="105"/>
      <c r="X213" s="105"/>
      <c r="Y213" s="105"/>
      <c r="AG213"/>
    </row>
    <row r="214" spans="1:33">
      <c r="A214" s="128" t="s">
        <v>855</v>
      </c>
      <c r="B214" s="143">
        <v>45638</v>
      </c>
      <c r="C214" s="128" t="s">
        <v>856</v>
      </c>
      <c r="D214" s="128" t="s">
        <v>829</v>
      </c>
      <c r="E214" s="128" t="s">
        <v>857</v>
      </c>
      <c r="F214" s="128" t="s">
        <v>857</v>
      </c>
      <c r="G214" s="128"/>
      <c r="H214" s="128" t="s">
        <v>55</v>
      </c>
      <c r="I214" s="105" t="s">
        <v>56</v>
      </c>
      <c r="J214" s="105">
        <v>3</v>
      </c>
      <c r="K214" s="105">
        <v>400</v>
      </c>
      <c r="L214" s="107">
        <v>16.100000000000001</v>
      </c>
      <c r="M214" s="107">
        <v>11.15</v>
      </c>
      <c r="N214" s="105" t="s">
        <v>57</v>
      </c>
      <c r="O214" s="105" t="s">
        <v>857</v>
      </c>
      <c r="P214" s="107">
        <v>16.100000000000001</v>
      </c>
      <c r="Q214" s="107">
        <v>11.15</v>
      </c>
      <c r="R214" s="105"/>
      <c r="S214" s="105"/>
      <c r="T214" s="105"/>
      <c r="U214" s="105"/>
      <c r="V214" s="105"/>
      <c r="W214" s="105"/>
      <c r="X214" s="105"/>
      <c r="Y214" s="105"/>
      <c r="AG214"/>
    </row>
    <row r="215" spans="1:33">
      <c r="A215" s="128" t="s">
        <v>858</v>
      </c>
      <c r="B215" s="143">
        <v>45638</v>
      </c>
      <c r="C215" s="128" t="s">
        <v>859</v>
      </c>
      <c r="D215" s="128" t="s">
        <v>860</v>
      </c>
      <c r="E215" s="128" t="s">
        <v>861</v>
      </c>
      <c r="F215" s="128" t="s">
        <v>862</v>
      </c>
      <c r="G215" s="128"/>
      <c r="H215" s="128" t="s">
        <v>55</v>
      </c>
      <c r="I215" s="105" t="s">
        <v>56</v>
      </c>
      <c r="J215" s="105">
        <v>3</v>
      </c>
      <c r="K215" s="105">
        <v>400</v>
      </c>
      <c r="L215" s="107">
        <v>42.92</v>
      </c>
      <c r="M215" s="107">
        <v>29.73</v>
      </c>
      <c r="N215" s="105" t="s">
        <v>57</v>
      </c>
      <c r="O215" s="105" t="s">
        <v>862</v>
      </c>
      <c r="P215" s="107">
        <v>42.92</v>
      </c>
      <c r="Q215" s="107">
        <v>29.73</v>
      </c>
      <c r="R215" s="105"/>
      <c r="S215" s="105"/>
      <c r="T215" s="105"/>
      <c r="U215" s="105"/>
      <c r="V215" s="105"/>
      <c r="W215" s="105"/>
      <c r="X215" s="105"/>
      <c r="Y215" s="105"/>
      <c r="AG215"/>
    </row>
  </sheetData>
  <phoneticPr fontId="2" type="noConversion"/>
  <dataValidations count="9">
    <dataValidation type="list" allowBlank="1" showInputMessage="1" showErrorMessage="1" sqref="J49:J57 J215 Q216:Q1048576" xr:uid="{965690F9-5EF1-4656-96F3-FD94DEBE08CB}">
      <formula1>"1,Split,3"</formula1>
    </dataValidation>
    <dataValidation type="list" allowBlank="1" showInputMessage="1" showErrorMessage="1" sqref="K49:K57 K215 R216:R1048576" xr:uid="{657531D1-61D9-44C5-912D-0FA4A1EE69BF}">
      <formula1>"230,400"</formula1>
    </dataValidation>
    <dataValidation type="list" allowBlank="1" showInputMessage="1" showErrorMessage="1" sqref="I135 I3:I68 I163:I215 J216:J1048576" xr:uid="{E41EBF5A-63C5-4133-A98F-0A9B5C54766B}">
      <formula1>"Air Source,Ground Source,Water Source "</formula1>
    </dataValidation>
    <dataValidation type="list" allowBlank="1" showInputMessage="1" showErrorMessage="1" sqref="AA216:AA1048576" xr:uid="{8309B188-5AEC-4536-BEFA-9897B9A8E756}">
      <formula1>"Equipment complying  with IEC 61000-3-3 technical requirements, Requires Zsource ≤Zmax, Requires Service Current Capacity ≥100A per phase, Not applicable"</formula1>
    </dataValidation>
    <dataValidation type="list" allowBlank="1" showInputMessage="1" showErrorMessage="1" sqref="H3:H57" xr:uid="{E2A92C62-092D-4FF0-84AC-A6C7D23EBE58}">
      <formula1>"Heating only,Heating &amp; Cooling, Cooling only"</formula1>
    </dataValidation>
    <dataValidation type="list" allowBlank="1" showInputMessage="1" showErrorMessage="1" sqref="V3:V204" xr:uid="{CA100FEC-0967-4566-A2ED-E2945D88207D}">
      <formula1>"Back-up heater (on-board), Back-up heater (external), Supplementary (boost) heater (on-board), Supplementary (boost) heater (external), Water (immersion) heater, Controller"</formula1>
    </dataValidation>
    <dataValidation type="list" allowBlank="1" showInputMessage="1" showErrorMessage="1" sqref="R3:R57 R69:R204" xr:uid="{B2CF84BE-5EB3-4D92-BD93-E595C8C85F2F}">
      <formula1>"Back-up heater (on-board), Back-up heater (external), Supplementary (boost) heater (on-board), Supplementary (boost) heater (external), Water (immersion) heater (on-board), Water (immersion) heater (external), Controller"</formula1>
    </dataValidation>
    <dataValidation type="list" allowBlank="1" showInputMessage="1" showErrorMessage="1" sqref="N3:N215 U216:V1048576" xr:uid="{1F02B0DE-1823-452A-8FAE-06F302F41942}">
      <formula1>"Whole system, Heat pump"</formula1>
    </dataValidation>
    <dataValidation type="list" allowBlank="1" showInputMessage="1" showErrorMessage="1" sqref="I216:I1048576 H135:H215" xr:uid="{6D98EA2D-8BFC-45D9-B3FD-AA764E983893}">
      <formula1>"Heating only,Heating &amp; Cooling"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E3AF4-E362-43AB-8CBB-A64721BAF8C3}">
  <dimension ref="A1:T33"/>
  <sheetViews>
    <sheetView zoomScale="90" zoomScaleNormal="90" workbookViewId="0">
      <selection activeCell="M1" sqref="M1:AW1048576"/>
    </sheetView>
  </sheetViews>
  <sheetFormatPr defaultRowHeight="14.4"/>
  <cols>
    <col min="1" max="1" width="16.44140625" style="3" customWidth="1"/>
    <col min="2" max="2" width="13.88671875" style="3" customWidth="1"/>
    <col min="3" max="3" width="15.6640625" style="3" customWidth="1"/>
    <col min="4" max="4" width="13.44140625" customWidth="1"/>
    <col min="5" max="5" width="26" style="3" customWidth="1"/>
    <col min="6" max="6" width="21.88671875" style="3" bestFit="1" customWidth="1"/>
    <col min="7" max="7" width="15.109375" style="3" bestFit="1" customWidth="1"/>
    <col min="8" max="8" width="11.88671875" style="3" bestFit="1" customWidth="1"/>
    <col min="9" max="9" width="10" style="3" customWidth="1"/>
    <col min="10" max="10" width="9.88671875" style="3" customWidth="1"/>
    <col min="11" max="11" width="10.109375" style="3" customWidth="1"/>
    <col min="12" max="12" width="18.44140625" style="3" customWidth="1"/>
    <col min="13" max="13" width="33.44140625" style="4" customWidth="1"/>
  </cols>
  <sheetData>
    <row r="1" spans="1:20" ht="20.399999999999999" customHeight="1">
      <c r="A1" s="94" t="s">
        <v>863</v>
      </c>
      <c r="B1" s="95" t="s">
        <v>1</v>
      </c>
      <c r="C1" s="102" t="s">
        <v>2</v>
      </c>
      <c r="D1" s="102" t="s">
        <v>3</v>
      </c>
      <c r="E1" s="83" t="s">
        <v>4</v>
      </c>
      <c r="F1" s="83" t="s">
        <v>5</v>
      </c>
      <c r="G1" s="83" t="s">
        <v>6</v>
      </c>
      <c r="H1" s="83" t="s">
        <v>7</v>
      </c>
      <c r="I1" s="83" t="s">
        <v>8</v>
      </c>
      <c r="J1" s="83" t="s">
        <v>864</v>
      </c>
      <c r="K1" s="83" t="s">
        <v>10</v>
      </c>
      <c r="L1" s="83" t="s">
        <v>11</v>
      </c>
      <c r="M1" s="1"/>
      <c r="N1" s="1"/>
      <c r="O1" s="1"/>
      <c r="P1" s="1"/>
      <c r="Q1" s="1"/>
      <c r="R1" s="1"/>
      <c r="S1" s="1"/>
      <c r="T1" s="1"/>
    </row>
    <row r="2" spans="1:20" s="93" customFormat="1" ht="29.4" customHeight="1">
      <c r="A2" s="135" t="s">
        <v>25</v>
      </c>
      <c r="B2" s="136" t="s">
        <v>26</v>
      </c>
      <c r="C2" s="135" t="s">
        <v>27</v>
      </c>
      <c r="D2" s="137" t="s">
        <v>866</v>
      </c>
      <c r="E2" s="138" t="s">
        <v>29</v>
      </c>
      <c r="F2" s="139" t="s">
        <v>30</v>
      </c>
      <c r="G2" s="139" t="s">
        <v>31</v>
      </c>
      <c r="H2" s="139" t="s">
        <v>867</v>
      </c>
      <c r="I2" s="139" t="s">
        <v>34</v>
      </c>
      <c r="J2" s="139" t="s">
        <v>35</v>
      </c>
      <c r="K2" s="135" t="s">
        <v>868</v>
      </c>
      <c r="L2" s="135" t="s">
        <v>869</v>
      </c>
      <c r="M2" s="92"/>
    </row>
    <row r="3" spans="1:20" s="85" customFormat="1">
      <c r="A3" s="126" t="s">
        <v>870</v>
      </c>
      <c r="B3" s="131">
        <v>45625</v>
      </c>
      <c r="C3" s="126" t="s">
        <v>871</v>
      </c>
      <c r="D3" s="126" t="s">
        <v>872</v>
      </c>
      <c r="E3" s="126" t="s">
        <v>873</v>
      </c>
      <c r="F3" s="126" t="s">
        <v>874</v>
      </c>
      <c r="G3" s="126" t="s">
        <v>875</v>
      </c>
      <c r="H3" s="132" t="s">
        <v>876</v>
      </c>
      <c r="I3" s="126">
        <v>3</v>
      </c>
      <c r="J3" s="126">
        <v>400</v>
      </c>
      <c r="K3" s="133">
        <v>186</v>
      </c>
      <c r="L3" s="133">
        <v>128.86458008312448</v>
      </c>
      <c r="M3"/>
    </row>
    <row r="4" spans="1:20" s="85" customFormat="1">
      <c r="A4" s="126" t="s">
        <v>877</v>
      </c>
      <c r="B4" s="131">
        <v>45625</v>
      </c>
      <c r="C4" s="126" t="s">
        <v>878</v>
      </c>
      <c r="D4" s="126" t="s">
        <v>872</v>
      </c>
      <c r="E4" s="126" t="s">
        <v>873</v>
      </c>
      <c r="F4" s="126" t="s">
        <v>879</v>
      </c>
      <c r="G4" s="126" t="s">
        <v>880</v>
      </c>
      <c r="H4" s="132" t="s">
        <v>876</v>
      </c>
      <c r="I4" s="126">
        <v>3</v>
      </c>
      <c r="J4" s="126">
        <v>400</v>
      </c>
      <c r="K4" s="133">
        <v>186</v>
      </c>
      <c r="L4" s="133">
        <v>128.86458008312448</v>
      </c>
      <c r="M4"/>
    </row>
    <row r="5" spans="1:20" s="85" customFormat="1">
      <c r="A5" s="126" t="s">
        <v>881</v>
      </c>
      <c r="B5" s="131">
        <v>45625</v>
      </c>
      <c r="C5" s="126" t="s">
        <v>882</v>
      </c>
      <c r="D5" s="126" t="s">
        <v>872</v>
      </c>
      <c r="E5" s="126" t="s">
        <v>883</v>
      </c>
      <c r="F5" s="126" t="s">
        <v>883</v>
      </c>
      <c r="G5" s="126" t="s">
        <v>884</v>
      </c>
      <c r="H5" s="132" t="s">
        <v>876</v>
      </c>
      <c r="I5" s="126">
        <v>3</v>
      </c>
      <c r="J5" s="126">
        <v>400</v>
      </c>
      <c r="K5" s="133">
        <v>93</v>
      </c>
      <c r="L5" s="133">
        <v>64.43229004156224</v>
      </c>
      <c r="M5"/>
    </row>
    <row r="6" spans="1:20" s="85" customFormat="1">
      <c r="A6" s="126" t="s">
        <v>885</v>
      </c>
      <c r="B6" s="131">
        <v>45625</v>
      </c>
      <c r="C6" s="126" t="s">
        <v>886</v>
      </c>
      <c r="D6" s="126" t="s">
        <v>872</v>
      </c>
      <c r="E6" s="134" t="s">
        <v>887</v>
      </c>
      <c r="F6" s="126" t="s">
        <v>887</v>
      </c>
      <c r="G6" s="126" t="s">
        <v>888</v>
      </c>
      <c r="H6" s="132" t="s">
        <v>876</v>
      </c>
      <c r="I6" s="126">
        <v>3</v>
      </c>
      <c r="J6" s="126">
        <v>400</v>
      </c>
      <c r="K6" s="133">
        <v>93</v>
      </c>
      <c r="L6" s="133">
        <v>64.43229004156224</v>
      </c>
      <c r="M6"/>
    </row>
    <row r="7" spans="1:20" s="85" customFormat="1">
      <c r="A7" s="126" t="s">
        <v>889</v>
      </c>
      <c r="B7" s="131">
        <v>45625</v>
      </c>
      <c r="C7" s="126" t="s">
        <v>890</v>
      </c>
      <c r="D7" s="126" t="s">
        <v>872</v>
      </c>
      <c r="E7" s="126" t="s">
        <v>891</v>
      </c>
      <c r="F7" s="126" t="s">
        <v>891</v>
      </c>
      <c r="G7" s="126" t="s">
        <v>892</v>
      </c>
      <c r="H7" s="132" t="s">
        <v>876</v>
      </c>
      <c r="I7" s="126">
        <v>3</v>
      </c>
      <c r="J7" s="126">
        <v>400</v>
      </c>
      <c r="K7" s="133">
        <v>124</v>
      </c>
      <c r="L7" s="133">
        <v>85.909720055416315</v>
      </c>
      <c r="M7"/>
    </row>
    <row r="8" spans="1:20" s="85" customFormat="1">
      <c r="A8" s="126" t="s">
        <v>893</v>
      </c>
      <c r="B8" s="131">
        <v>45625</v>
      </c>
      <c r="C8" s="126" t="s">
        <v>894</v>
      </c>
      <c r="D8" s="126" t="s">
        <v>872</v>
      </c>
      <c r="E8" s="134" t="s">
        <v>895</v>
      </c>
      <c r="F8" s="126" t="s">
        <v>895</v>
      </c>
      <c r="G8" s="126" t="s">
        <v>896</v>
      </c>
      <c r="H8" s="132" t="s">
        <v>876</v>
      </c>
      <c r="I8" s="126">
        <v>3</v>
      </c>
      <c r="J8" s="126">
        <v>400</v>
      </c>
      <c r="K8" s="133">
        <v>124</v>
      </c>
      <c r="L8" s="133">
        <v>85.909720055416315</v>
      </c>
      <c r="M8"/>
    </row>
    <row r="9" spans="1:20" s="85" customFormat="1">
      <c r="A9" s="126" t="s">
        <v>897</v>
      </c>
      <c r="B9" s="131">
        <v>45625</v>
      </c>
      <c r="C9" s="126" t="s">
        <v>898</v>
      </c>
      <c r="D9" s="126" t="s">
        <v>872</v>
      </c>
      <c r="E9" s="126" t="s">
        <v>899</v>
      </c>
      <c r="F9" s="126" t="s">
        <v>899</v>
      </c>
      <c r="G9" s="126" t="s">
        <v>900</v>
      </c>
      <c r="H9" s="132" t="s">
        <v>876</v>
      </c>
      <c r="I9" s="126">
        <v>3</v>
      </c>
      <c r="J9" s="126">
        <v>400</v>
      </c>
      <c r="K9" s="133">
        <v>155</v>
      </c>
      <c r="L9" s="133">
        <v>107.38715006927039</v>
      </c>
      <c r="M9"/>
    </row>
    <row r="10" spans="1:20" s="85" customFormat="1">
      <c r="A10" s="126" t="s">
        <v>901</v>
      </c>
      <c r="B10" s="131">
        <v>45625</v>
      </c>
      <c r="C10" s="126" t="s">
        <v>902</v>
      </c>
      <c r="D10" s="126" t="s">
        <v>872</v>
      </c>
      <c r="E10" s="134" t="s">
        <v>903</v>
      </c>
      <c r="F10" s="126" t="s">
        <v>903</v>
      </c>
      <c r="G10" s="126" t="s">
        <v>904</v>
      </c>
      <c r="H10" s="132" t="s">
        <v>876</v>
      </c>
      <c r="I10" s="126">
        <v>3</v>
      </c>
      <c r="J10" s="126">
        <v>400</v>
      </c>
      <c r="K10" s="133">
        <v>155</v>
      </c>
      <c r="L10" s="133">
        <v>107.38715006927039</v>
      </c>
      <c r="M10"/>
    </row>
    <row r="11" spans="1:20" s="85" customFormat="1">
      <c r="A11" s="126" t="s">
        <v>905</v>
      </c>
      <c r="B11" s="131">
        <v>45625</v>
      </c>
      <c r="C11" s="126" t="s">
        <v>906</v>
      </c>
      <c r="D11" s="126" t="s">
        <v>872</v>
      </c>
      <c r="E11" s="134" t="s">
        <v>907</v>
      </c>
      <c r="F11" s="126" t="s">
        <v>907</v>
      </c>
      <c r="G11" s="126" t="s">
        <v>908</v>
      </c>
      <c r="H11" s="132" t="s">
        <v>876</v>
      </c>
      <c r="I11" s="126">
        <v>3</v>
      </c>
      <c r="J11" s="126">
        <v>400</v>
      </c>
      <c r="K11" s="133">
        <v>93</v>
      </c>
      <c r="L11" s="133">
        <v>64.43229004156224</v>
      </c>
      <c r="M11"/>
    </row>
    <row r="12" spans="1:20" s="85" customFormat="1">
      <c r="A12" s="126" t="s">
        <v>909</v>
      </c>
      <c r="B12" s="131">
        <v>45625</v>
      </c>
      <c r="C12" s="126" t="s">
        <v>910</v>
      </c>
      <c r="D12" s="126" t="s">
        <v>872</v>
      </c>
      <c r="E12" s="134" t="s">
        <v>911</v>
      </c>
      <c r="F12" s="126" t="s">
        <v>911</v>
      </c>
      <c r="G12" s="126" t="s">
        <v>912</v>
      </c>
      <c r="H12" s="132" t="s">
        <v>876</v>
      </c>
      <c r="I12" s="126">
        <v>3</v>
      </c>
      <c r="J12" s="126">
        <v>400</v>
      </c>
      <c r="K12" s="133">
        <v>124</v>
      </c>
      <c r="L12" s="133">
        <v>85.909720055416315</v>
      </c>
      <c r="M12"/>
    </row>
    <row r="13" spans="1:20" s="85" customFormat="1">
      <c r="A13" s="126" t="s">
        <v>913</v>
      </c>
      <c r="B13" s="131">
        <v>45625</v>
      </c>
      <c r="C13" s="126" t="s">
        <v>914</v>
      </c>
      <c r="D13" s="126" t="s">
        <v>872</v>
      </c>
      <c r="E13" s="126" t="s">
        <v>915</v>
      </c>
      <c r="F13" s="126" t="s">
        <v>915</v>
      </c>
      <c r="G13" s="126" t="s">
        <v>916</v>
      </c>
      <c r="H13" s="132" t="s">
        <v>876</v>
      </c>
      <c r="I13" s="126">
        <v>3</v>
      </c>
      <c r="J13" s="126">
        <v>400</v>
      </c>
      <c r="K13" s="133">
        <v>155</v>
      </c>
      <c r="L13" s="133">
        <v>107.38715006927039</v>
      </c>
      <c r="M13"/>
    </row>
    <row r="14" spans="1:20" s="85" customFormat="1">
      <c r="A14" s="126" t="s">
        <v>917</v>
      </c>
      <c r="B14" s="131">
        <v>45625</v>
      </c>
      <c r="C14" s="126" t="s">
        <v>918</v>
      </c>
      <c r="D14" s="126" t="s">
        <v>872</v>
      </c>
      <c r="E14" s="134" t="s">
        <v>873</v>
      </c>
      <c r="F14" s="126" t="s">
        <v>919</v>
      </c>
      <c r="G14" s="126" t="s">
        <v>920</v>
      </c>
      <c r="H14" s="132" t="s">
        <v>876</v>
      </c>
      <c r="I14" s="126">
        <v>3</v>
      </c>
      <c r="J14" s="126">
        <v>400</v>
      </c>
      <c r="K14" s="133">
        <v>186</v>
      </c>
      <c r="L14" s="133">
        <v>128.86458008312448</v>
      </c>
      <c r="M14"/>
    </row>
    <row r="15" spans="1:20" s="85" customFormat="1">
      <c r="A15" s="126" t="s">
        <v>921</v>
      </c>
      <c r="B15" s="131">
        <v>45625</v>
      </c>
      <c r="C15" s="126" t="s">
        <v>922</v>
      </c>
      <c r="D15" s="126" t="s">
        <v>872</v>
      </c>
      <c r="E15" s="126" t="s">
        <v>923</v>
      </c>
      <c r="F15" s="126" t="s">
        <v>924</v>
      </c>
      <c r="G15" s="126" t="s">
        <v>924</v>
      </c>
      <c r="H15" s="132" t="s">
        <v>876</v>
      </c>
      <c r="I15" s="126">
        <v>3</v>
      </c>
      <c r="J15" s="126">
        <v>400</v>
      </c>
      <c r="K15" s="133">
        <v>218</v>
      </c>
      <c r="L15" s="133">
        <v>151.0348304200061</v>
      </c>
      <c r="M15"/>
    </row>
    <row r="16" spans="1:20" s="85" customFormat="1">
      <c r="A16" s="126" t="s">
        <v>925</v>
      </c>
      <c r="B16" s="131">
        <v>45625</v>
      </c>
      <c r="C16" s="126" t="s">
        <v>926</v>
      </c>
      <c r="D16" s="126" t="s">
        <v>872</v>
      </c>
      <c r="E16" s="126" t="s">
        <v>923</v>
      </c>
      <c r="F16" s="126" t="s">
        <v>927</v>
      </c>
      <c r="G16" s="126" t="s">
        <v>927</v>
      </c>
      <c r="H16" s="132" t="s">
        <v>876</v>
      </c>
      <c r="I16" s="126">
        <v>3</v>
      </c>
      <c r="J16" s="126">
        <v>400</v>
      </c>
      <c r="K16" s="133">
        <v>218</v>
      </c>
      <c r="L16" s="133">
        <v>151.0348304200061</v>
      </c>
      <c r="M16"/>
    </row>
    <row r="17" spans="1:13" s="85" customFormat="1">
      <c r="A17" s="126" t="s">
        <v>928</v>
      </c>
      <c r="B17" s="131">
        <v>45625</v>
      </c>
      <c r="C17" s="126" t="s">
        <v>929</v>
      </c>
      <c r="D17" s="126" t="s">
        <v>872</v>
      </c>
      <c r="E17" s="126" t="s">
        <v>930</v>
      </c>
      <c r="F17" s="126" t="s">
        <v>931</v>
      </c>
      <c r="G17" s="126" t="s">
        <v>931</v>
      </c>
      <c r="H17" s="132" t="s">
        <v>876</v>
      </c>
      <c r="I17" s="126">
        <v>3</v>
      </c>
      <c r="J17" s="126">
        <v>400</v>
      </c>
      <c r="K17" s="133">
        <v>248</v>
      </c>
      <c r="L17" s="133">
        <v>171.81944011083263</v>
      </c>
      <c r="M17"/>
    </row>
    <row r="18" spans="1:13" s="85" customFormat="1">
      <c r="A18" s="126" t="s">
        <v>932</v>
      </c>
      <c r="B18" s="131">
        <v>45625</v>
      </c>
      <c r="C18" s="126" t="s">
        <v>933</v>
      </c>
      <c r="D18" s="126" t="s">
        <v>872</v>
      </c>
      <c r="E18" s="126" t="s">
        <v>930</v>
      </c>
      <c r="F18" s="126" t="s">
        <v>934</v>
      </c>
      <c r="G18" s="126" t="s">
        <v>934</v>
      </c>
      <c r="H18" s="132" t="s">
        <v>876</v>
      </c>
      <c r="I18" s="126">
        <v>3</v>
      </c>
      <c r="J18" s="126">
        <v>400</v>
      </c>
      <c r="K18" s="133">
        <v>248</v>
      </c>
      <c r="L18" s="133">
        <v>171.81944011083263</v>
      </c>
      <c r="M18"/>
    </row>
    <row r="19" spans="1:13" s="85" customFormat="1">
      <c r="A19" s="126" t="s">
        <v>935</v>
      </c>
      <c r="B19" s="131">
        <v>45625</v>
      </c>
      <c r="C19" s="126" t="s">
        <v>936</v>
      </c>
      <c r="D19" s="126" t="s">
        <v>872</v>
      </c>
      <c r="E19" s="126" t="s">
        <v>937</v>
      </c>
      <c r="F19" s="126" t="s">
        <v>938</v>
      </c>
      <c r="G19" s="126" t="s">
        <v>938</v>
      </c>
      <c r="H19" s="132" t="s">
        <v>876</v>
      </c>
      <c r="I19" s="126">
        <v>3</v>
      </c>
      <c r="J19" s="126">
        <v>400</v>
      </c>
      <c r="K19" s="133">
        <v>280</v>
      </c>
      <c r="L19" s="133">
        <v>193.98969044771422</v>
      </c>
      <c r="M19"/>
    </row>
    <row r="20" spans="1:13" s="85" customFormat="1">
      <c r="A20" s="126" t="s">
        <v>939</v>
      </c>
      <c r="B20" s="131">
        <v>45625</v>
      </c>
      <c r="C20" s="126" t="s">
        <v>940</v>
      </c>
      <c r="D20" s="126" t="s">
        <v>872</v>
      </c>
      <c r="E20" s="126" t="s">
        <v>937</v>
      </c>
      <c r="F20" s="126" t="s">
        <v>941</v>
      </c>
      <c r="G20" s="126" t="s">
        <v>941</v>
      </c>
      <c r="H20" s="132" t="s">
        <v>876</v>
      </c>
      <c r="I20" s="126">
        <v>3</v>
      </c>
      <c r="J20" s="126">
        <v>400</v>
      </c>
      <c r="K20" s="133">
        <v>280</v>
      </c>
      <c r="L20" s="133">
        <v>193.98969044771422</v>
      </c>
      <c r="M20"/>
    </row>
    <row r="21" spans="1:13" s="85" customFormat="1">
      <c r="A21" s="126" t="s">
        <v>942</v>
      </c>
      <c r="B21" s="131">
        <v>45625</v>
      </c>
      <c r="C21" s="126" t="s">
        <v>943</v>
      </c>
      <c r="D21" s="126" t="s">
        <v>872</v>
      </c>
      <c r="E21" s="126" t="s">
        <v>944</v>
      </c>
      <c r="F21" s="126" t="s">
        <v>945</v>
      </c>
      <c r="G21" s="126" t="s">
        <v>945</v>
      </c>
      <c r="H21" s="132" t="s">
        <v>876</v>
      </c>
      <c r="I21" s="126">
        <v>3</v>
      </c>
      <c r="J21" s="126">
        <v>400</v>
      </c>
      <c r="K21" s="133">
        <v>310</v>
      </c>
      <c r="L21" s="133">
        <v>214.77430013854078</v>
      </c>
      <c r="M21"/>
    </row>
    <row r="22" spans="1:13" s="85" customFormat="1">
      <c r="A22" s="126" t="s">
        <v>946</v>
      </c>
      <c r="B22" s="131">
        <v>45625</v>
      </c>
      <c r="C22" s="126" t="s">
        <v>947</v>
      </c>
      <c r="D22" s="126" t="s">
        <v>872</v>
      </c>
      <c r="E22" s="126" t="s">
        <v>944</v>
      </c>
      <c r="F22" s="126" t="s">
        <v>948</v>
      </c>
      <c r="G22" s="126" t="s">
        <v>948</v>
      </c>
      <c r="H22" s="132" t="s">
        <v>876</v>
      </c>
      <c r="I22" s="126">
        <v>3</v>
      </c>
      <c r="J22" s="126">
        <v>400</v>
      </c>
      <c r="K22" s="133">
        <v>310</v>
      </c>
      <c r="L22" s="133">
        <v>214.77430013854078</v>
      </c>
      <c r="M22"/>
    </row>
    <row r="23" spans="1:13" s="85" customFormat="1">
      <c r="A23" s="126" t="s">
        <v>949</v>
      </c>
      <c r="B23" s="131">
        <v>45632</v>
      </c>
      <c r="C23" s="126" t="s">
        <v>950</v>
      </c>
      <c r="D23" s="126" t="s">
        <v>951</v>
      </c>
      <c r="E23" s="126" t="s">
        <v>952</v>
      </c>
      <c r="F23" s="126" t="s">
        <v>953</v>
      </c>
      <c r="G23" s="126"/>
      <c r="H23" s="132" t="s">
        <v>954</v>
      </c>
      <c r="I23" s="126">
        <v>3</v>
      </c>
      <c r="J23" s="126">
        <v>400</v>
      </c>
      <c r="K23" s="133">
        <v>130</v>
      </c>
      <c r="L23" s="133">
        <v>90.07</v>
      </c>
      <c r="M23"/>
    </row>
    <row r="24" spans="1:13" s="85" customFormat="1">
      <c r="A24" s="126" t="s">
        <v>955</v>
      </c>
      <c r="B24" s="131">
        <v>45632</v>
      </c>
      <c r="C24" s="126" t="s">
        <v>956</v>
      </c>
      <c r="D24" s="126" t="s">
        <v>951</v>
      </c>
      <c r="E24" s="134" t="s">
        <v>957</v>
      </c>
      <c r="F24" s="126" t="s">
        <v>958</v>
      </c>
      <c r="G24" s="126"/>
      <c r="H24" s="132" t="s">
        <v>876</v>
      </c>
      <c r="I24" s="126">
        <v>3</v>
      </c>
      <c r="J24" s="126">
        <v>400</v>
      </c>
      <c r="K24" s="133">
        <v>290</v>
      </c>
      <c r="L24" s="133">
        <v>200.92</v>
      </c>
      <c r="M24"/>
    </row>
    <row r="25" spans="1:13" s="85" customFormat="1">
      <c r="A25" s="126" t="s">
        <v>959</v>
      </c>
      <c r="B25" s="131">
        <v>45632</v>
      </c>
      <c r="C25" s="126" t="s">
        <v>960</v>
      </c>
      <c r="D25" s="126" t="s">
        <v>951</v>
      </c>
      <c r="E25" s="134" t="s">
        <v>961</v>
      </c>
      <c r="F25" s="126" t="s">
        <v>961</v>
      </c>
      <c r="G25" s="126"/>
      <c r="H25" s="132" t="s">
        <v>876</v>
      </c>
      <c r="I25" s="126">
        <v>3</v>
      </c>
      <c r="J25" s="126">
        <v>400</v>
      </c>
      <c r="K25" s="133">
        <v>93</v>
      </c>
      <c r="L25" s="133">
        <v>64.430000000000007</v>
      </c>
      <c r="M25"/>
    </row>
    <row r="26" spans="1:13" s="85" customFormat="1">
      <c r="A26" s="126" t="s">
        <v>962</v>
      </c>
      <c r="B26" s="131">
        <v>45632</v>
      </c>
      <c r="C26" s="126" t="s">
        <v>963</v>
      </c>
      <c r="D26" s="126" t="s">
        <v>951</v>
      </c>
      <c r="E26" s="126" t="s">
        <v>964</v>
      </c>
      <c r="F26" s="126" t="s">
        <v>965</v>
      </c>
      <c r="G26" s="126"/>
      <c r="H26" s="132" t="s">
        <v>876</v>
      </c>
      <c r="I26" s="126">
        <v>3</v>
      </c>
      <c r="J26" s="126">
        <v>400</v>
      </c>
      <c r="K26" s="133">
        <v>50</v>
      </c>
      <c r="L26" s="133">
        <v>34.64</v>
      </c>
      <c r="M26"/>
    </row>
    <row r="27" spans="1:13" s="85" customFormat="1">
      <c r="A27" s="126" t="s">
        <v>966</v>
      </c>
      <c r="B27" s="131">
        <v>45625</v>
      </c>
      <c r="C27" s="126" t="s">
        <v>967</v>
      </c>
      <c r="D27" s="126" t="s">
        <v>968</v>
      </c>
      <c r="E27" s="126" t="s">
        <v>969</v>
      </c>
      <c r="F27" s="126" t="s">
        <v>969</v>
      </c>
      <c r="G27" s="126"/>
      <c r="H27" s="132" t="s">
        <v>876</v>
      </c>
      <c r="I27" s="126">
        <v>3</v>
      </c>
      <c r="J27" s="126">
        <v>400</v>
      </c>
      <c r="K27" s="133">
        <v>52</v>
      </c>
      <c r="L27" s="133">
        <v>36.03</v>
      </c>
      <c r="M27"/>
    </row>
    <row r="31" spans="1:13">
      <c r="E31"/>
    </row>
    <row r="33" spans="2:5">
      <c r="B33" s="104"/>
      <c r="E33"/>
    </row>
  </sheetData>
  <phoneticPr fontId="2" type="noConversion"/>
  <dataValidations count="4">
    <dataValidation type="list" allowBlank="1" showInputMessage="1" showErrorMessage="1" sqref="I29:I32 I35:I1048576 H3:H27" xr:uid="{48B4B078-AB53-48AD-9148-2BD965B6A96E}">
      <formula1>"DC only, DC and AC"</formula1>
    </dataValidation>
    <dataValidation type="list" allowBlank="1" showInputMessage="1" showErrorMessage="1" sqref="J45:J54" xr:uid="{C3E6C69E-D006-421C-BF28-63E7BC066CAF}">
      <formula1>"1,Split,3"</formula1>
    </dataValidation>
    <dataValidation type="list" allowBlank="1" showInputMessage="1" showErrorMessage="1" sqref="K28:K54 J3:J27" xr:uid="{45911A86-CADC-4210-808C-72AE42F5A0C5}">
      <formula1>"230,400"</formula1>
    </dataValidation>
    <dataValidation type="list" allowBlank="1" showInputMessage="1" showErrorMessage="1" sqref="J28:J44 I3:I27" xr:uid="{9EC37141-E493-4155-8B14-314235B0FECA}">
      <formula1>"1,3"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F4DEB-E04B-48D3-B197-A1BF0D645F15}">
  <dimension ref="B1:AI33"/>
  <sheetViews>
    <sheetView zoomScale="80" zoomScaleNormal="80" workbookViewId="0">
      <selection activeCell="E19" sqref="E19"/>
    </sheetView>
  </sheetViews>
  <sheetFormatPr defaultColWidth="8.88671875" defaultRowHeight="14.4"/>
  <cols>
    <col min="1" max="1" width="3.44140625" style="5" customWidth="1"/>
    <col min="2" max="2" width="2.88671875" style="5" customWidth="1"/>
    <col min="3" max="3" width="27" style="5" customWidth="1"/>
    <col min="4" max="4" width="51" style="5" customWidth="1"/>
    <col min="5" max="5" width="32.44140625" style="5" customWidth="1"/>
    <col min="6" max="6" width="33.88671875" style="5" customWidth="1"/>
    <col min="7" max="7" width="16.44140625" style="5" customWidth="1"/>
    <col min="8" max="8" width="23" style="5" customWidth="1"/>
    <col min="9" max="9" width="24.109375" style="5" customWidth="1"/>
    <col min="10" max="10" width="14.33203125" style="5" customWidth="1"/>
    <col min="11" max="11" width="18" style="5" customWidth="1"/>
    <col min="12" max="12" width="19.88671875" style="5" customWidth="1"/>
    <col min="13" max="13" width="9.33203125" style="5" customWidth="1"/>
    <col min="14" max="14" width="14.33203125" style="5" customWidth="1"/>
    <col min="15" max="15" width="18.109375" style="5" customWidth="1"/>
    <col min="16" max="16" width="8.88671875" style="5"/>
    <col min="17" max="17" width="6.6640625" style="5" customWidth="1"/>
    <col min="18" max="29" width="8.88671875" style="5"/>
    <col min="30" max="30" width="15.6640625" style="5" bestFit="1" customWidth="1"/>
    <col min="31" max="31" width="23.109375" style="5" customWidth="1"/>
    <col min="32" max="32" width="21.109375" style="5" bestFit="1" customWidth="1"/>
    <col min="33" max="33" width="20.33203125" style="5" customWidth="1"/>
    <col min="34" max="34" width="39.5546875" style="5" customWidth="1"/>
    <col min="35" max="16384" width="8.88671875" style="5"/>
  </cols>
  <sheetData>
    <row r="1" spans="2:35" ht="3" customHeight="1"/>
    <row r="2" spans="2:35" ht="6.75" customHeight="1" thickBot="1"/>
    <row r="3" spans="2:35" ht="33.6">
      <c r="B3" s="6"/>
      <c r="C3" s="7"/>
      <c r="D3" s="7"/>
      <c r="E3" s="157" t="s">
        <v>970</v>
      </c>
      <c r="F3" s="157"/>
      <c r="G3" s="157"/>
      <c r="H3" s="157"/>
      <c r="I3" s="8"/>
      <c r="J3" s="8"/>
      <c r="K3" s="8"/>
      <c r="L3" s="8"/>
      <c r="M3" s="7"/>
      <c r="N3" s="9"/>
      <c r="AD3" s="148" t="s">
        <v>971</v>
      </c>
      <c r="AE3" s="148"/>
      <c r="AF3" s="5" t="s">
        <v>865</v>
      </c>
      <c r="AG3" s="5" t="s">
        <v>972</v>
      </c>
      <c r="AH3" s="5" t="s">
        <v>973</v>
      </c>
    </row>
    <row r="4" spans="2:35" ht="15.6">
      <c r="B4" s="10"/>
      <c r="C4" s="11"/>
      <c r="D4" s="11"/>
      <c r="E4" s="11"/>
      <c r="F4" s="11"/>
      <c r="G4" s="11"/>
      <c r="H4" s="11"/>
      <c r="I4" s="11"/>
      <c r="J4" s="11"/>
      <c r="K4" s="12"/>
      <c r="L4" s="11"/>
      <c r="M4" s="11"/>
      <c r="N4" s="13"/>
      <c r="AD4" s="5" t="s">
        <v>974</v>
      </c>
      <c r="AE4" s="5" t="s">
        <v>975</v>
      </c>
      <c r="AF4" s="5" t="e">
        <f>_xlfn.XLOOKUP(F8,[2]Generation!F:F,[2]Generation!AQ:AQ,"")</f>
        <v>#REF!</v>
      </c>
      <c r="AG4" s="5" t="e">
        <f>IF(AF4="Equipment complying with 61000-3-2","Green",IF(AF4="Equipment complying with 61000-3-12","Green",IF(AF4="Equipment complying with 61000-3-12 subject to minimum short-circuit power","Amber",IF(AF4="Equipment rated &gt;75A. Impedance Requirement for:","Red",""))))</f>
        <v>#REF!</v>
      </c>
      <c r="AH4" s="5" t="e">
        <f>_xlfn.XLOOKUP(F8,[2]Generation!F:F,[2]Generation!#REF!)</f>
        <v>#REF!</v>
      </c>
      <c r="AI4" s="5" t="e">
        <f>IF(AG4="Green", "N/A")</f>
        <v>#REF!</v>
      </c>
    </row>
    <row r="5" spans="2:35" ht="16.2" thickBot="1">
      <c r="B5" s="10"/>
      <c r="C5" s="11"/>
      <c r="D5" s="11"/>
      <c r="E5" s="11"/>
      <c r="F5" s="11"/>
      <c r="G5" s="11"/>
      <c r="H5" s="11"/>
      <c r="I5" s="11"/>
      <c r="J5" s="11"/>
      <c r="K5" s="12"/>
      <c r="L5" s="11"/>
      <c r="M5" s="12"/>
      <c r="N5" s="13"/>
      <c r="AD5" s="5" t="str" cm="1">
        <f t="array" aca="1" ref="AD5:AD33" ca="1">INDIRECT("HP!C3:C3"&amp;ROWS(HP!D49:D49))</f>
        <v>CLIVE/02567/V1</v>
      </c>
      <c r="AE5" s="5" t="e" cm="1">
        <f t="array" aca="1" ref="AE5" ca="1">_xlfn._xlws.FILTER((INDIRECT("HP!E3:E3"&amp;ROWS(HP!F49:F49))), (INDIRECT("PGM!C3:C3"&amp;ROWS(HP!D49:D49)))=D8)</f>
        <v>#REF!</v>
      </c>
      <c r="AH5" s="5" t="e">
        <f>IF(AND(H8=3,C13&lt;=16),"Micro",IF(AND(H8=1,C13&lt;=25),"Micro",IF(AND(H8=1,C13&lt;=72),"Mini", IF(AND(H8=3,C13&lt;=72),"Mini",""))))</f>
        <v>#REF!</v>
      </c>
    </row>
    <row r="6" spans="2:35" ht="16.2" thickBot="1">
      <c r="B6" s="10"/>
      <c r="C6" s="144" t="str">
        <f>IF(D8="","","Register Number")</f>
        <v>Register Number</v>
      </c>
      <c r="D6" s="144" t="s">
        <v>976</v>
      </c>
      <c r="E6" s="144" t="str">
        <f>IF(D8="","","Model")</f>
        <v>Model</v>
      </c>
      <c r="F6" s="144" t="s">
        <v>977</v>
      </c>
      <c r="G6" s="15"/>
      <c r="H6" s="144" t="e">
        <f>IF(F8="","","Phase")</f>
        <v>#REF!</v>
      </c>
      <c r="I6" s="11"/>
      <c r="J6" s="12"/>
      <c r="K6" s="12"/>
      <c r="L6" s="12"/>
      <c r="M6" s="12"/>
      <c r="N6" s="16"/>
      <c r="O6" s="17"/>
      <c r="AD6" s="5" t="str">
        <f ca="1"/>
        <v>CLIVE/08828/V1</v>
      </c>
      <c r="AH6" s="14" t="e">
        <f>IF(AND(AH4="Non-synchronous generating technology", AH5="Micro"),"Micro-Generation", IF(AND(AH4="Non-synchronous generating technology", AH5="Mini"),"Mini-Generation","Small Scale Generation"))</f>
        <v>#REF!</v>
      </c>
    </row>
    <row r="7" spans="2:35" ht="15" customHeight="1" thickBot="1">
      <c r="B7" s="10"/>
      <c r="C7" s="145"/>
      <c r="D7" s="145"/>
      <c r="E7" s="145"/>
      <c r="F7" s="145"/>
      <c r="G7" s="15"/>
      <c r="H7" s="145"/>
      <c r="I7" s="11"/>
      <c r="J7" s="12"/>
      <c r="K7" s="12"/>
      <c r="L7" s="81" t="e">
        <f>IF(F8="","","Connection Status")</f>
        <v>#REF!</v>
      </c>
      <c r="M7" s="12"/>
      <c r="N7" s="16"/>
      <c r="O7" s="17"/>
      <c r="AD7" s="5" t="str">
        <f ca="1"/>
        <v>CLIVE/02934/V1</v>
      </c>
    </row>
    <row r="8" spans="2:35" ht="48.6" customHeight="1" thickBot="1">
      <c r="B8" s="10"/>
      <c r="C8" s="18" t="e">
        <f>IF(F8="","",_xlfn.XLOOKUP(F8,HP!G:G,HP!A:A,""))</f>
        <v>#REF!</v>
      </c>
      <c r="D8" s="19" t="s">
        <v>978</v>
      </c>
      <c r="E8" s="20" t="e">
        <f>IF(F8="","",_xlfn.XLOOKUP(F8,[2]Generation!F:F,[2]Generation!E:E,""))</f>
        <v>#REF!</v>
      </c>
      <c r="F8" s="19" t="e">
        <v>#REF!</v>
      </c>
      <c r="G8" s="12"/>
      <c r="H8" s="25" t="e">
        <f>IF(F8="","",_xlfn.XLOOKUP(F8,[2]Generation!F:F,[2]Generation!I:I,""))</f>
        <v>#REF!</v>
      </c>
      <c r="I8" s="11"/>
      <c r="J8" s="12"/>
      <c r="K8" s="12"/>
      <c r="L8" s="24" t="e">
        <f>AG4</f>
        <v>#REF!</v>
      </c>
      <c r="M8" s="12"/>
      <c r="N8" s="16"/>
      <c r="O8" s="17"/>
      <c r="AD8" s="5" t="str">
        <f ca="1"/>
        <v>CLIVE/04703/V1</v>
      </c>
    </row>
    <row r="9" spans="2:35" ht="15.6">
      <c r="B9" s="10"/>
      <c r="C9" s="22"/>
      <c r="D9" s="12"/>
      <c r="E9" s="12"/>
      <c r="F9" s="12"/>
      <c r="G9" s="12"/>
      <c r="H9" s="12"/>
      <c r="I9" s="23"/>
      <c r="J9" s="12"/>
      <c r="K9" s="12"/>
      <c r="L9" s="12"/>
      <c r="M9" s="12"/>
      <c r="N9" s="16"/>
      <c r="O9" s="17"/>
      <c r="AD9" s="5" t="str">
        <f ca="1"/>
        <v>CLIVE/01702/V1</v>
      </c>
    </row>
    <row r="10" spans="2:35" ht="37.950000000000003" customHeight="1" thickBot="1">
      <c r="B10" s="10"/>
      <c r="C10" s="2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6"/>
      <c r="O10" s="17"/>
      <c r="AD10" s="5" t="str">
        <f ca="1"/>
        <v>CLIVE/06449/V1</v>
      </c>
    </row>
    <row r="11" spans="2:35" ht="36" customHeight="1" thickBot="1">
      <c r="B11" s="10"/>
      <c r="C11" s="144" t="e">
        <f>IF(F8="","",[2]Generation!J2)</f>
        <v>#REF!</v>
      </c>
      <c r="D11" s="146" t="e">
        <f>IF(F8="","",[2]Generation!K2)</f>
        <v>#REF!</v>
      </c>
      <c r="E11" s="12"/>
      <c r="F11" s="151" t="e">
        <f>IF(F8="","",[2]Generation!AA2)</f>
        <v>#REF!</v>
      </c>
      <c r="G11" s="152"/>
      <c r="H11" s="12"/>
      <c r="I11" s="100" t="s">
        <v>50</v>
      </c>
      <c r="J11" s="101" t="s">
        <v>979</v>
      </c>
      <c r="K11" s="12"/>
      <c r="L11" s="12"/>
      <c r="M11" s="12"/>
      <c r="N11" s="16"/>
      <c r="O11" s="17"/>
      <c r="AD11" s="5" t="str">
        <f ca="1"/>
        <v>CLIVE/04413/V1</v>
      </c>
    </row>
    <row r="12" spans="2:35" ht="15.6">
      <c r="B12" s="10"/>
      <c r="C12" s="145"/>
      <c r="D12" s="147"/>
      <c r="E12" s="12"/>
      <c r="F12" s="153" t="str">
        <f>IFERROR(IF(F8="","", HYPERLINK((_xlfn.XLOOKUP(F8,[2]Generation!F:F,[2]Generation!AA:AA)), "Click for report")),"")</f>
        <v/>
      </c>
      <c r="G12" s="154"/>
      <c r="H12" s="12"/>
      <c r="I12" s="98"/>
      <c r="J12" s="96"/>
      <c r="K12" s="12"/>
      <c r="L12" s="12"/>
      <c r="M12" s="12"/>
      <c r="N12" s="16"/>
      <c r="O12" s="17"/>
      <c r="AD12" s="5" t="str">
        <f ca="1"/>
        <v>CLIVE/06052/V1</v>
      </c>
    </row>
    <row r="13" spans="2:35" ht="31.5" customHeight="1" thickBot="1">
      <c r="B13" s="10"/>
      <c r="C13" s="18" t="e">
        <f>IF(F8="","",_xlfn.XLOOKUP(F8,[2]Generation!F:F,[2]Generation!J:J,""))</f>
        <v>#REF!</v>
      </c>
      <c r="D13" s="21" t="e">
        <f>IF(F8="","",_xlfn.XLOOKUP(F8,[2]Generation!F:F,[2]Generation!K:K,""))</f>
        <v>#REF!</v>
      </c>
      <c r="E13" s="12"/>
      <c r="F13" s="155"/>
      <c r="G13" s="156"/>
      <c r="H13" s="12"/>
      <c r="I13" s="99"/>
      <c r="J13" s="97"/>
      <c r="K13" s="12"/>
      <c r="L13" s="12"/>
      <c r="M13" s="12"/>
      <c r="N13" s="16"/>
      <c r="O13" s="17"/>
      <c r="AD13" s="5" t="str">
        <f ca="1"/>
        <v>CLIVE/06829/V1</v>
      </c>
    </row>
    <row r="14" spans="2:35" ht="15.6">
      <c r="B14" s="10"/>
      <c r="C14" s="2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6"/>
      <c r="O14" s="17"/>
      <c r="AD14" s="5" t="str">
        <f ca="1"/>
        <v>CLIVE/03137/V1</v>
      </c>
    </row>
    <row r="15" spans="2:35" ht="15.6">
      <c r="B15" s="10"/>
      <c r="C15" s="2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6"/>
      <c r="O15" s="17"/>
      <c r="AD15" s="5" t="str">
        <f ca="1"/>
        <v>CLIVE/09655/V1</v>
      </c>
    </row>
    <row r="16" spans="2:35" ht="20.100000000000001" customHeight="1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6"/>
      <c r="O16" s="17"/>
      <c r="AD16" s="5" t="str">
        <f ca="1"/>
        <v>CLIVE/08150/V1</v>
      </c>
    </row>
    <row r="17" spans="2:30" ht="32.1" customHeight="1">
      <c r="B17" s="10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6"/>
      <c r="O17" s="17"/>
      <c r="AD17" s="5" t="str">
        <f ca="1"/>
        <v>CLIVE/03147/V1</v>
      </c>
    </row>
    <row r="18" spans="2:30" ht="15.6">
      <c r="B18" s="10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6"/>
      <c r="O18" s="17"/>
      <c r="AD18" s="5" t="str">
        <f ca="1"/>
        <v>CLIVE/08197/V1</v>
      </c>
    </row>
    <row r="19" spans="2:30" ht="16.2" thickBot="1">
      <c r="B19" s="10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6"/>
      <c r="O19" s="17"/>
      <c r="AD19" s="5" t="str">
        <f ca="1"/>
        <v>CLIVE/01037/V1</v>
      </c>
    </row>
    <row r="20" spans="2:30" ht="36" customHeight="1">
      <c r="B20" s="10"/>
      <c r="C20" s="31" t="s">
        <v>980</v>
      </c>
      <c r="D20" s="32"/>
      <c r="E20" s="32"/>
      <c r="F20" s="33"/>
      <c r="G20" s="34"/>
      <c r="H20" s="12"/>
      <c r="I20" s="12"/>
      <c r="J20" s="12"/>
      <c r="K20" s="12"/>
      <c r="L20" s="12"/>
      <c r="M20" s="12"/>
      <c r="N20" s="16"/>
      <c r="O20" s="17"/>
      <c r="AD20" s="5" t="str">
        <f ca="1"/>
        <v>CLIVE/01548/V1</v>
      </c>
    </row>
    <row r="21" spans="2:30" ht="26.4" thickBot="1">
      <c r="B21" s="10"/>
      <c r="C21" s="37" t="s">
        <v>981</v>
      </c>
      <c r="D21" s="38"/>
      <c r="E21" s="38"/>
      <c r="F21" s="39"/>
      <c r="G21" s="40"/>
      <c r="H21" s="12"/>
      <c r="I21" s="12"/>
      <c r="J21" s="12"/>
      <c r="K21" s="12"/>
      <c r="L21" s="12"/>
      <c r="M21" s="12"/>
      <c r="N21" s="16"/>
      <c r="O21" s="17"/>
      <c r="AD21" s="5" t="str">
        <f ca="1"/>
        <v>CLIVE/05293/V1</v>
      </c>
    </row>
    <row r="22" spans="2:30" ht="16.2" thickBot="1">
      <c r="B22" s="26"/>
      <c r="C22" s="2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9"/>
      <c r="O22" s="17"/>
      <c r="AD22" s="5" t="str">
        <f ca="1"/>
        <v>CLIVE/03980/V1</v>
      </c>
    </row>
    <row r="23" spans="2:30">
      <c r="D23" s="17"/>
      <c r="E23" s="17"/>
      <c r="F23" s="17"/>
      <c r="G23" s="17"/>
      <c r="H23" s="17"/>
      <c r="I23" s="17"/>
      <c r="J23" s="17"/>
      <c r="K23" s="17"/>
      <c r="L23" s="17"/>
      <c r="M23" s="149"/>
      <c r="N23" s="30"/>
      <c r="O23" s="17"/>
      <c r="AD23" s="5" t="str">
        <f ca="1"/>
        <v>CLIVE/02952/V1</v>
      </c>
    </row>
    <row r="24" spans="2:30">
      <c r="I24" s="35"/>
      <c r="J24" s="35"/>
      <c r="K24" s="35"/>
      <c r="L24" s="35"/>
      <c r="M24" s="150"/>
      <c r="N24" s="36"/>
      <c r="O24" s="17"/>
      <c r="AD24" s="5" t="str">
        <f ca="1"/>
        <v>CLIVE/09972/V1</v>
      </c>
    </row>
    <row r="25" spans="2:30">
      <c r="I25" s="87"/>
      <c r="J25" s="88" t="s">
        <v>982</v>
      </c>
      <c r="K25" s="41"/>
      <c r="L25" s="41"/>
      <c r="M25" s="17"/>
      <c r="N25" s="17"/>
      <c r="O25" s="17"/>
      <c r="AD25" s="5" t="str">
        <f ca="1"/>
        <v>CLIVE/05852/V1</v>
      </c>
    </row>
    <row r="26" spans="2:30">
      <c r="D26" s="35"/>
      <c r="E26" s="35"/>
      <c r="F26" s="35"/>
      <c r="G26" s="35"/>
      <c r="H26" s="35"/>
      <c r="I26" s="89"/>
      <c r="J26" s="90" t="s">
        <v>983</v>
      </c>
      <c r="K26" s="35"/>
      <c r="L26" s="35"/>
      <c r="M26" s="17"/>
      <c r="N26" s="17"/>
      <c r="O26" s="17"/>
      <c r="AD26" s="5" t="str">
        <f ca="1"/>
        <v>CLIVE/09995/V1</v>
      </c>
    </row>
    <row r="27" spans="2:30">
      <c r="I27" s="82"/>
      <c r="J27" s="84" t="s">
        <v>984</v>
      </c>
      <c r="AD27" s="5" t="str">
        <f ca="1"/>
        <v>CLIVE/01968/V1</v>
      </c>
    </row>
    <row r="28" spans="2:30">
      <c r="AD28" s="5" t="str">
        <f ca="1"/>
        <v>CLIVE/02372/V1</v>
      </c>
    </row>
    <row r="29" spans="2:30">
      <c r="AD29" s="5" t="str">
        <f ca="1"/>
        <v>CLIVE/08285/V1</v>
      </c>
    </row>
    <row r="30" spans="2:30">
      <c r="AD30" s="5" t="str">
        <f ca="1"/>
        <v>CLIVE/09977/V1</v>
      </c>
    </row>
    <row r="31" spans="2:30">
      <c r="AD31" s="5" t="str">
        <f ca="1"/>
        <v>CLIVE/03080/V1</v>
      </c>
    </row>
    <row r="32" spans="2:30">
      <c r="AD32" s="5" t="str">
        <f ca="1"/>
        <v>CLIVE/09696/V1</v>
      </c>
    </row>
    <row r="33" spans="30:30">
      <c r="AD33" s="5" t="str">
        <f ca="1"/>
        <v>CLIVE/03470/V1</v>
      </c>
    </row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M23:M24"/>
    <mergeCell ref="F11:G11"/>
    <mergeCell ref="F12:G13"/>
    <mergeCell ref="H6:H7"/>
    <mergeCell ref="E3:H3"/>
    <mergeCell ref="C11:C12"/>
    <mergeCell ref="D11:D12"/>
    <mergeCell ref="AD3:AE3"/>
    <mergeCell ref="C6:C7"/>
    <mergeCell ref="D6:D7"/>
    <mergeCell ref="E6:E7"/>
    <mergeCell ref="F6:F7"/>
  </mergeCells>
  <dataValidations count="1">
    <dataValidation type="list" allowBlank="1" showInputMessage="1" showErrorMessage="1" sqref="F8" xr:uid="{65B86478-79E5-4E04-972A-AFA9E472604B}">
      <formula1>_xlfn.ANCHORARRAY($AE$5)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7D2B-8B91-4171-8240-800428491AEC}">
  <dimension ref="B1:AD27"/>
  <sheetViews>
    <sheetView zoomScaleNormal="100" workbookViewId="0">
      <selection activeCell="K18" sqref="K18"/>
    </sheetView>
  </sheetViews>
  <sheetFormatPr defaultColWidth="8.88671875" defaultRowHeight="14.4"/>
  <cols>
    <col min="1" max="1" width="2.5546875" style="5" customWidth="1"/>
    <col min="2" max="2" width="8.88671875" style="5"/>
    <col min="3" max="3" width="23.44140625" style="5" customWidth="1"/>
    <col min="4" max="4" width="2.109375" style="5" customWidth="1"/>
    <col min="5" max="5" width="27.109375" style="5" customWidth="1"/>
    <col min="6" max="6" width="1.6640625" style="5" customWidth="1"/>
    <col min="7" max="7" width="25" style="5" customWidth="1"/>
    <col min="8" max="8" width="1.33203125" style="5" customWidth="1"/>
    <col min="9" max="9" width="15.109375" style="5" customWidth="1"/>
    <col min="10" max="10" width="5" style="5" customWidth="1"/>
    <col min="11" max="11" width="12" style="5" customWidth="1"/>
    <col min="12" max="12" width="0.6640625" style="5" customWidth="1"/>
    <col min="13" max="13" width="16.109375" style="5" customWidth="1"/>
    <col min="14" max="14" width="1.44140625" style="5" customWidth="1"/>
    <col min="15" max="15" width="27.6640625" style="5" customWidth="1"/>
    <col min="16" max="16" width="1.33203125" style="5" customWidth="1"/>
    <col min="17" max="26" width="8.88671875" style="5"/>
    <col min="27" max="27" width="17.88671875" style="5" customWidth="1"/>
    <col min="28" max="28" width="21.44140625" style="5" customWidth="1"/>
    <col min="29" max="29" width="14.33203125" style="5" customWidth="1"/>
    <col min="30" max="16384" width="8.88671875" style="5"/>
  </cols>
  <sheetData>
    <row r="1" spans="2:30" ht="15" thickBot="1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AA1" s="5" t="s">
        <v>971</v>
      </c>
    </row>
    <row r="2" spans="2:30"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5"/>
      <c r="AA2" s="5" t="s">
        <v>974</v>
      </c>
      <c r="AB2" s="5" t="s">
        <v>975</v>
      </c>
      <c r="AC2" s="5" t="s">
        <v>985</v>
      </c>
      <c r="AD2" s="5" t="s">
        <v>986</v>
      </c>
    </row>
    <row r="3" spans="2:30" ht="31.2">
      <c r="B3" s="46"/>
      <c r="C3" s="47"/>
      <c r="D3" s="47"/>
      <c r="E3" s="163" t="s">
        <v>987</v>
      </c>
      <c r="F3" s="163"/>
      <c r="G3" s="163"/>
      <c r="H3" s="163"/>
      <c r="I3" s="163"/>
      <c r="J3" s="163"/>
      <c r="K3" s="163"/>
      <c r="L3" s="163"/>
      <c r="M3" s="163"/>
      <c r="N3" s="47"/>
      <c r="O3" s="47"/>
      <c r="P3" s="47"/>
      <c r="Q3" s="47"/>
      <c r="R3" s="48"/>
      <c r="AA3" s="5" t="e" cm="1">
        <f t="array" aca="1" ref="AA3" ca="1">INDIRECT("PGM!C3:C3"&amp;ROWS([2]Generation!D3:D3))</f>
        <v>#REF!</v>
      </c>
      <c r="AB3" s="5" t="e" cm="1">
        <f t="array" aca="1" ref="AB3" ca="1">_xlfn._xlws.FILTER((INDIRECT("PGM!E3:E3"&amp;ROWS([2]Generation!F3:F3))), (INDIRECT("PGM!C3:C3"&amp;ROWS([2]Generation!D3:D3)))=C7)</f>
        <v>#REF!</v>
      </c>
      <c r="AC3" s="5">
        <f>COLUMNS([2]Generation!F2:AC2)</f>
        <v>24</v>
      </c>
      <c r="AD3" s="5">
        <f>COLUMNS([2]Generation!F2:AK2)</f>
        <v>32</v>
      </c>
    </row>
    <row r="4" spans="2:30" ht="15" thickBot="1">
      <c r="B4" s="46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8"/>
    </row>
    <row r="5" spans="2:30" ht="15.6">
      <c r="B5" s="50"/>
      <c r="C5" s="158" t="s">
        <v>988</v>
      </c>
      <c r="D5" s="51"/>
      <c r="E5" s="158" t="s">
        <v>989</v>
      </c>
      <c r="F5" s="52"/>
      <c r="G5" s="158" t="s">
        <v>990</v>
      </c>
      <c r="H5" s="52"/>
      <c r="I5" s="158" t="s">
        <v>991</v>
      </c>
      <c r="J5" s="52"/>
      <c r="K5" s="51"/>
      <c r="L5" s="53"/>
      <c r="M5" s="51"/>
      <c r="N5" s="53"/>
      <c r="O5" s="158" t="s">
        <v>992</v>
      </c>
      <c r="P5" s="49"/>
      <c r="Q5" s="49"/>
      <c r="R5" s="54"/>
    </row>
    <row r="6" spans="2:30" ht="14.4" customHeight="1">
      <c r="B6" s="50"/>
      <c r="C6" s="159"/>
      <c r="D6" s="51"/>
      <c r="E6" s="159"/>
      <c r="F6" s="55"/>
      <c r="G6" s="159"/>
      <c r="H6" s="55"/>
      <c r="I6" s="159"/>
      <c r="J6" s="55"/>
      <c r="K6" s="51"/>
      <c r="L6" s="51"/>
      <c r="M6" s="51"/>
      <c r="N6" s="51"/>
      <c r="O6" s="159"/>
      <c r="P6" s="49"/>
      <c r="Q6" s="49"/>
      <c r="R6" s="54"/>
    </row>
    <row r="7" spans="2:30" ht="19.2" customHeight="1" thickBot="1">
      <c r="B7" s="50"/>
      <c r="C7" s="56" t="s">
        <v>993</v>
      </c>
      <c r="D7" s="57"/>
      <c r="E7" s="56" t="s">
        <v>994</v>
      </c>
      <c r="F7" s="58"/>
      <c r="G7" s="59" t="s">
        <v>995</v>
      </c>
      <c r="H7" s="58"/>
      <c r="I7" s="59">
        <v>4</v>
      </c>
      <c r="J7" s="60"/>
      <c r="K7" s="57"/>
      <c r="L7" s="58"/>
      <c r="M7" s="57"/>
      <c r="N7" s="58"/>
      <c r="O7" s="56" t="str">
        <f>IFERROR(IF(G7 = "LV", (VLOOKUP(E7,[2]Generation!F:AG,(AC3+(MATCH(I7,[2]Generation!AD2:AG2,0))),FALSE)), IF(G7="HV",(VLOOKUP(E7,[2]Generation!F:AO,(AD3+(MATCH(I7,[2]Generation!AL2:AO2,0))),FALSE)), IF(I7="", "Please Select Number of devices", IF(G7="", "Please Select Connection Location","")))),"")</f>
        <v/>
      </c>
      <c r="P7" s="49"/>
      <c r="Q7" s="49"/>
      <c r="R7" s="54"/>
    </row>
    <row r="8" spans="2:30" ht="15" thickBot="1"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7"/>
      <c r="N8" s="51"/>
      <c r="O8" s="51"/>
      <c r="P8" s="49"/>
      <c r="Q8" s="47"/>
      <c r="R8" s="54"/>
    </row>
    <row r="9" spans="2:30" ht="26.4" customHeight="1" thickBot="1">
      <c r="B9" s="50"/>
      <c r="C9" s="51"/>
      <c r="D9" s="51"/>
      <c r="E9" s="81" t="s">
        <v>996</v>
      </c>
      <c r="F9" s="51"/>
      <c r="G9" s="61">
        <v>0.15</v>
      </c>
      <c r="H9" s="62"/>
      <c r="I9" s="57" t="s">
        <v>997</v>
      </c>
      <c r="J9" s="51"/>
      <c r="K9" s="61">
        <v>0.15</v>
      </c>
      <c r="L9" s="62"/>
      <c r="M9" s="57" t="s">
        <v>998</v>
      </c>
      <c r="N9" s="51"/>
      <c r="O9" s="63">
        <f>SQRT((G9^2)+(K9^2))</f>
        <v>0.21213203435596426</v>
      </c>
      <c r="P9" s="49"/>
      <c r="Q9" s="47" t="s">
        <v>999</v>
      </c>
      <c r="R9" s="54"/>
    </row>
    <row r="10" spans="2:30" ht="14.7" customHeight="1" thickBot="1">
      <c r="B10" s="50"/>
      <c r="C10" s="51"/>
      <c r="D10" s="51"/>
      <c r="E10" s="53"/>
      <c r="F10" s="51"/>
      <c r="G10" s="51"/>
      <c r="H10" s="51"/>
      <c r="I10" s="57"/>
      <c r="J10" s="51"/>
      <c r="K10" s="51"/>
      <c r="L10" s="51"/>
      <c r="M10" s="57"/>
      <c r="N10" s="51"/>
      <c r="O10" s="51"/>
      <c r="P10" s="49"/>
      <c r="Q10" s="47"/>
      <c r="R10" s="54"/>
    </row>
    <row r="11" spans="2:30" ht="26.7" customHeight="1" thickBot="1">
      <c r="B11" s="50"/>
      <c r="C11" s="51"/>
      <c r="D11" s="51"/>
      <c r="E11" s="81" t="s">
        <v>1000</v>
      </c>
      <c r="F11" s="51"/>
      <c r="G11" s="64">
        <f>IFERROR(((400^2)/O9)/1000000,"")</f>
        <v>0.75424723326565069</v>
      </c>
      <c r="H11" s="65"/>
      <c r="I11" s="57" t="s">
        <v>1001</v>
      </c>
      <c r="J11" s="51"/>
      <c r="K11" s="51"/>
      <c r="L11" s="51"/>
      <c r="M11" s="57"/>
      <c r="N11" s="51"/>
      <c r="O11" s="51"/>
      <c r="P11" s="49"/>
      <c r="Q11" s="47"/>
      <c r="R11" s="54"/>
    </row>
    <row r="12" spans="2:30" ht="14.4" customHeight="1">
      <c r="B12" s="50"/>
      <c r="C12" s="51"/>
      <c r="D12" s="51"/>
      <c r="E12" s="51"/>
      <c r="F12" s="51"/>
      <c r="G12" s="51"/>
      <c r="H12" s="51"/>
      <c r="I12" s="57"/>
      <c r="J12" s="51"/>
      <c r="K12" s="51"/>
      <c r="L12" s="51"/>
      <c r="M12" s="57"/>
      <c r="N12" s="51"/>
      <c r="O12" s="51"/>
      <c r="P12" s="49"/>
      <c r="Q12" s="47"/>
      <c r="R12" s="54"/>
    </row>
    <row r="13" spans="2:30">
      <c r="B13" s="50"/>
      <c r="C13" s="51"/>
      <c r="D13" s="51"/>
      <c r="E13" s="51"/>
      <c r="F13" s="51"/>
      <c r="G13" s="51"/>
      <c r="H13" s="51"/>
      <c r="I13" s="57"/>
      <c r="J13" s="51"/>
      <c r="K13" s="51"/>
      <c r="L13" s="51"/>
      <c r="M13" s="57"/>
      <c r="N13" s="51"/>
      <c r="O13" s="51"/>
      <c r="P13" s="49"/>
      <c r="Q13" s="47"/>
      <c r="R13" s="54"/>
    </row>
    <row r="14" spans="2:30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7"/>
      <c r="N14" s="51"/>
      <c r="O14" s="51"/>
      <c r="P14" s="49"/>
      <c r="Q14" s="47"/>
      <c r="R14" s="54"/>
    </row>
    <row r="15" spans="2:30">
      <c r="B15" s="50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47"/>
      <c r="N15" s="66"/>
      <c r="O15" s="66"/>
      <c r="P15" s="66"/>
      <c r="Q15" s="66"/>
      <c r="R15" s="54"/>
    </row>
    <row r="16" spans="2:30">
      <c r="B16" s="50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54"/>
    </row>
    <row r="17" spans="2:18" ht="15" thickBot="1">
      <c r="B17" s="50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67"/>
      <c r="R17" s="54"/>
    </row>
    <row r="18" spans="2:18" ht="15.6">
      <c r="B18" s="50"/>
      <c r="C18" s="71" t="s">
        <v>1002</v>
      </c>
      <c r="D18" s="72"/>
      <c r="E18" s="72"/>
      <c r="F18" s="72"/>
      <c r="G18" s="72"/>
      <c r="H18" s="72"/>
      <c r="I18" s="72"/>
      <c r="J18" s="72"/>
      <c r="K18" s="73"/>
      <c r="L18" s="66"/>
      <c r="M18" s="66"/>
      <c r="N18" s="66"/>
      <c r="O18" s="66"/>
      <c r="P18" s="66"/>
      <c r="Q18" s="66"/>
      <c r="R18" s="54"/>
    </row>
    <row r="19" spans="2:18" ht="15.6">
      <c r="B19" s="50"/>
      <c r="C19" s="160" t="s">
        <v>1003</v>
      </c>
      <c r="D19" s="161"/>
      <c r="E19" s="161"/>
      <c r="F19" s="161"/>
      <c r="G19" s="161"/>
      <c r="H19" s="161"/>
      <c r="I19" s="161"/>
      <c r="J19" s="161"/>
      <c r="K19" s="162"/>
      <c r="L19" s="66"/>
      <c r="M19" s="66"/>
      <c r="N19" s="66"/>
      <c r="O19" s="66"/>
      <c r="P19" s="66"/>
      <c r="Q19" s="66"/>
      <c r="R19" s="54"/>
    </row>
    <row r="20" spans="2:18" ht="15.6">
      <c r="B20" s="50"/>
      <c r="C20" s="74" t="s">
        <v>1004</v>
      </c>
      <c r="D20" s="75"/>
      <c r="E20" s="75"/>
      <c r="F20" s="75"/>
      <c r="G20" s="75"/>
      <c r="H20" s="75"/>
      <c r="I20" s="75"/>
      <c r="J20" s="75"/>
      <c r="K20" s="76"/>
      <c r="L20" s="66"/>
      <c r="M20" s="66"/>
      <c r="N20" s="66"/>
      <c r="O20" s="66"/>
      <c r="P20" s="66"/>
      <c r="Q20" s="66"/>
      <c r="R20" s="54"/>
    </row>
    <row r="21" spans="2:18" ht="16.2" thickBot="1">
      <c r="B21" s="50"/>
      <c r="C21" s="78" t="s">
        <v>1005</v>
      </c>
      <c r="D21" s="79"/>
      <c r="E21" s="79"/>
      <c r="F21" s="79"/>
      <c r="G21" s="79"/>
      <c r="H21" s="79"/>
      <c r="I21" s="79"/>
      <c r="J21" s="79"/>
      <c r="K21" s="80"/>
      <c r="L21" s="66"/>
      <c r="M21" s="66"/>
      <c r="N21" s="66"/>
      <c r="O21" s="66"/>
      <c r="P21" s="66"/>
      <c r="Q21" s="66"/>
      <c r="R21" s="54"/>
    </row>
    <row r="22" spans="2:18" ht="15" thickBot="1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0"/>
    </row>
    <row r="27" spans="2:18">
      <c r="O27" s="77"/>
    </row>
  </sheetData>
  <mergeCells count="7">
    <mergeCell ref="O5:O6"/>
    <mergeCell ref="C19:K19"/>
    <mergeCell ref="E3:M3"/>
    <mergeCell ref="C5:C6"/>
    <mergeCell ref="E5:E6"/>
    <mergeCell ref="G5:G6"/>
    <mergeCell ref="I5:I6"/>
  </mergeCells>
  <conditionalFormatting sqref="G11">
    <cfRule type="cellIs" dxfId="1" priority="1" operator="greaterThan">
      <formula>$O$7</formula>
    </cfRule>
    <cfRule type="cellIs" dxfId="0" priority="2" operator="lessThan">
      <formula>$O$7</formula>
    </cfRule>
  </conditionalFormatting>
  <dataValidations count="4">
    <dataValidation type="list" allowBlank="1" showInputMessage="1" showErrorMessage="1" sqref="C7" xr:uid="{74B5AB1A-855A-44F2-B363-F8D05A97FFA3}">
      <formula1>_xlfn.ANCHORARRAY($AA$3)</formula1>
    </dataValidation>
    <dataValidation type="list" allowBlank="1" showInputMessage="1" showErrorMessage="1" sqref="E7" xr:uid="{C1E2203E-BBBF-4981-B3FA-DBB395592C89}">
      <formula1>_xlfn.ANCHORARRAY($AB$3)</formula1>
    </dataValidation>
    <dataValidation type="list" allowBlank="1" showInputMessage="1" showErrorMessage="1" sqref="G7" xr:uid="{9A4FF178-6480-4B40-BDB7-5752C0C45DFF}">
      <formula1>"LV,HV"</formula1>
    </dataValidation>
    <dataValidation type="list" allowBlank="1" showInputMessage="1" showErrorMessage="1" sqref="I7" xr:uid="{63F663F7-FC22-4FAC-AD3A-8696782FC5F1}">
      <formula1>"1,2,3,4,5"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E1FB7-13B3-4F53-9FF0-2C1DAA505034}">
  <dimension ref="A1:J32"/>
  <sheetViews>
    <sheetView zoomScaleNormal="100" workbookViewId="0">
      <selection activeCell="K1" sqref="K1:R1048576"/>
    </sheetView>
  </sheetViews>
  <sheetFormatPr defaultRowHeight="14.4"/>
  <cols>
    <col min="1" max="1" width="16.44140625" style="3" customWidth="1"/>
    <col min="2" max="2" width="15.109375" style="3" customWidth="1"/>
    <col min="3" max="3" width="19.33203125" style="3" customWidth="1"/>
    <col min="4" max="4" width="21.33203125" customWidth="1"/>
    <col min="5" max="5" width="27.88671875" customWidth="1"/>
    <col min="6" max="6" width="25.6640625" customWidth="1"/>
    <col min="7" max="7" width="19.44140625" customWidth="1"/>
    <col min="8" max="8" width="16.88671875" bestFit="1" customWidth="1"/>
    <col min="9" max="9" width="11.44140625" customWidth="1"/>
    <col min="10" max="10" width="13.33203125" customWidth="1"/>
    <col min="11" max="11" width="29" customWidth="1"/>
  </cols>
  <sheetData>
    <row r="1" spans="1:10" ht="14.4" customHeight="1">
      <c r="A1" s="119" t="s">
        <v>1006</v>
      </c>
      <c r="B1" s="119" t="s">
        <v>1</v>
      </c>
      <c r="C1" s="120" t="s">
        <v>2</v>
      </c>
      <c r="D1" s="121" t="s">
        <v>3</v>
      </c>
      <c r="E1" s="122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4" t="s">
        <v>864</v>
      </c>
    </row>
    <row r="2" spans="1:10" ht="48.6" customHeight="1">
      <c r="A2" s="140" t="s">
        <v>1007</v>
      </c>
      <c r="B2" s="136" t="s">
        <v>26</v>
      </c>
      <c r="C2" s="135" t="s">
        <v>27</v>
      </c>
      <c r="D2" s="139" t="s">
        <v>866</v>
      </c>
      <c r="E2" s="139" t="s">
        <v>29</v>
      </c>
      <c r="F2" s="139" t="s">
        <v>30</v>
      </c>
      <c r="G2" s="139" t="s">
        <v>31</v>
      </c>
      <c r="H2" s="139" t="s">
        <v>34</v>
      </c>
      <c r="I2" s="139" t="s">
        <v>35</v>
      </c>
      <c r="J2" s="135" t="s">
        <v>1008</v>
      </c>
    </row>
    <row r="3" spans="1:10" s="85" customFormat="1" ht="13.8">
      <c r="A3" s="91" t="s">
        <v>1009</v>
      </c>
      <c r="B3" s="125">
        <v>45636</v>
      </c>
      <c r="C3" s="91" t="s">
        <v>1010</v>
      </c>
      <c r="D3" s="91" t="s">
        <v>1011</v>
      </c>
      <c r="E3" s="91" t="s">
        <v>1012</v>
      </c>
      <c r="F3" s="91" t="s">
        <v>1013</v>
      </c>
      <c r="G3" s="91" t="s">
        <v>1014</v>
      </c>
      <c r="H3" s="86">
        <v>1</v>
      </c>
      <c r="I3" s="86">
        <v>230</v>
      </c>
      <c r="J3" s="91">
        <v>32</v>
      </c>
    </row>
    <row r="4" spans="1:10" s="85" customFormat="1" ht="13.8">
      <c r="A4" s="91" t="s">
        <v>1015</v>
      </c>
      <c r="B4" s="125">
        <v>45636</v>
      </c>
      <c r="C4" s="91" t="s">
        <v>1016</v>
      </c>
      <c r="D4" s="91" t="s">
        <v>1011</v>
      </c>
      <c r="E4" s="91" t="s">
        <v>1012</v>
      </c>
      <c r="F4" s="91" t="s">
        <v>1017</v>
      </c>
      <c r="G4" s="91"/>
      <c r="H4" s="86">
        <v>1</v>
      </c>
      <c r="I4" s="86">
        <v>230</v>
      </c>
      <c r="J4" s="91">
        <v>32</v>
      </c>
    </row>
    <row r="5" spans="1:10" s="85" customFormat="1" ht="13.8">
      <c r="A5" s="91" t="s">
        <v>1018</v>
      </c>
      <c r="B5" s="125">
        <v>45636</v>
      </c>
      <c r="C5" s="91" t="s">
        <v>1019</v>
      </c>
      <c r="D5" s="91" t="s">
        <v>1011</v>
      </c>
      <c r="E5" s="91" t="s">
        <v>1012</v>
      </c>
      <c r="F5" s="91" t="s">
        <v>1020</v>
      </c>
      <c r="G5" s="91"/>
      <c r="H5" s="86">
        <v>1</v>
      </c>
      <c r="I5" s="86">
        <v>230</v>
      </c>
      <c r="J5" s="91">
        <v>32</v>
      </c>
    </row>
    <row r="6" spans="1:10" s="85" customFormat="1" ht="13.8">
      <c r="A6" s="91" t="s">
        <v>1021</v>
      </c>
      <c r="B6" s="125">
        <v>45636</v>
      </c>
      <c r="C6" s="91" t="s">
        <v>1022</v>
      </c>
      <c r="D6" s="91" t="s">
        <v>1011</v>
      </c>
      <c r="E6" s="91" t="s">
        <v>1012</v>
      </c>
      <c r="F6" s="91" t="s">
        <v>1023</v>
      </c>
      <c r="G6" s="91"/>
      <c r="H6" s="86">
        <v>1</v>
      </c>
      <c r="I6" s="86">
        <v>230</v>
      </c>
      <c r="J6" s="91">
        <v>32</v>
      </c>
    </row>
    <row r="7" spans="1:10" s="85" customFormat="1" ht="13.8">
      <c r="A7" s="91" t="s">
        <v>1024</v>
      </c>
      <c r="B7" s="125">
        <v>45636</v>
      </c>
      <c r="C7" s="91" t="s">
        <v>1025</v>
      </c>
      <c r="D7" s="91" t="s">
        <v>1011</v>
      </c>
      <c r="E7" s="91" t="s">
        <v>1012</v>
      </c>
      <c r="F7" s="91" t="s">
        <v>1026</v>
      </c>
      <c r="G7" s="91" t="s">
        <v>1027</v>
      </c>
      <c r="H7" s="86">
        <v>3</v>
      </c>
      <c r="I7" s="86">
        <v>400</v>
      </c>
      <c r="J7" s="91">
        <v>32</v>
      </c>
    </row>
    <row r="8" spans="1:10" s="85" customFormat="1" ht="13.8">
      <c r="A8" s="91" t="s">
        <v>1028</v>
      </c>
      <c r="B8" s="125">
        <v>45636</v>
      </c>
      <c r="C8" s="91" t="s">
        <v>1029</v>
      </c>
      <c r="D8" s="91" t="s">
        <v>1011</v>
      </c>
      <c r="E8" s="91" t="s">
        <v>1012</v>
      </c>
      <c r="F8" s="91" t="s">
        <v>1030</v>
      </c>
      <c r="G8" s="91" t="s">
        <v>1031</v>
      </c>
      <c r="H8" s="86">
        <v>3</v>
      </c>
      <c r="I8" s="86">
        <v>400</v>
      </c>
      <c r="J8" s="91">
        <v>32</v>
      </c>
    </row>
    <row r="9" spans="1:10" s="85" customFormat="1" ht="13.8">
      <c r="A9" s="91" t="s">
        <v>1032</v>
      </c>
      <c r="B9" s="125">
        <v>45636</v>
      </c>
      <c r="C9" s="91" t="s">
        <v>1033</v>
      </c>
      <c r="D9" s="91" t="s">
        <v>1011</v>
      </c>
      <c r="E9" s="91" t="s">
        <v>1012</v>
      </c>
      <c r="F9" s="91" t="s">
        <v>1034</v>
      </c>
      <c r="G9" s="91" t="s">
        <v>1035</v>
      </c>
      <c r="H9" s="86">
        <v>3</v>
      </c>
      <c r="I9" s="86">
        <v>400</v>
      </c>
      <c r="J9" s="91">
        <v>32</v>
      </c>
    </row>
    <row r="10" spans="1:10" s="85" customFormat="1" ht="13.8">
      <c r="A10" s="91" t="s">
        <v>1036</v>
      </c>
      <c r="B10" s="125">
        <v>45636</v>
      </c>
      <c r="C10" s="91" t="s">
        <v>1037</v>
      </c>
      <c r="D10" s="91" t="s">
        <v>1011</v>
      </c>
      <c r="E10" s="91" t="s">
        <v>1012</v>
      </c>
      <c r="F10" s="91" t="s">
        <v>1038</v>
      </c>
      <c r="G10" s="91"/>
      <c r="H10" s="86">
        <v>3</v>
      </c>
      <c r="I10" s="86">
        <v>400</v>
      </c>
      <c r="J10" s="91">
        <v>32</v>
      </c>
    </row>
    <row r="11" spans="1:10" s="85" customFormat="1" ht="13.8">
      <c r="A11" s="91" t="s">
        <v>1039</v>
      </c>
      <c r="B11" s="125">
        <v>45636</v>
      </c>
      <c r="C11" s="91" t="s">
        <v>1040</v>
      </c>
      <c r="D11" s="91" t="s">
        <v>1011</v>
      </c>
      <c r="E11" s="91" t="s">
        <v>1012</v>
      </c>
      <c r="F11" s="91" t="s">
        <v>1041</v>
      </c>
      <c r="G11" s="91"/>
      <c r="H11" s="86">
        <v>3</v>
      </c>
      <c r="I11" s="86">
        <v>400</v>
      </c>
      <c r="J11" s="91">
        <v>32</v>
      </c>
    </row>
    <row r="12" spans="1:10" s="85" customFormat="1" ht="13.8">
      <c r="A12" s="91" t="s">
        <v>1042</v>
      </c>
      <c r="B12" s="125">
        <v>45624</v>
      </c>
      <c r="C12" s="91" t="s">
        <v>1043</v>
      </c>
      <c r="D12" s="91" t="s">
        <v>872</v>
      </c>
      <c r="E12" s="91" t="s">
        <v>1044</v>
      </c>
      <c r="F12" s="91" t="s">
        <v>1045</v>
      </c>
      <c r="G12" s="91"/>
      <c r="H12" s="86">
        <v>1</v>
      </c>
      <c r="I12" s="86">
        <v>230</v>
      </c>
      <c r="J12" s="91">
        <v>32</v>
      </c>
    </row>
    <row r="13" spans="1:10" s="85" customFormat="1" ht="13.8">
      <c r="A13" s="91" t="s">
        <v>1046</v>
      </c>
      <c r="B13" s="125">
        <v>45624</v>
      </c>
      <c r="C13" s="91" t="s">
        <v>1047</v>
      </c>
      <c r="D13" s="91" t="s">
        <v>872</v>
      </c>
      <c r="E13" s="91" t="s">
        <v>1044</v>
      </c>
      <c r="F13" s="91" t="s">
        <v>1048</v>
      </c>
      <c r="G13" s="91"/>
      <c r="H13" s="86">
        <v>3</v>
      </c>
      <c r="I13" s="86">
        <v>400</v>
      </c>
      <c r="J13" s="91">
        <v>16</v>
      </c>
    </row>
    <row r="14" spans="1:10" s="85" customFormat="1" ht="13.8">
      <c r="A14" s="91" t="s">
        <v>1049</v>
      </c>
      <c r="B14" s="125">
        <v>45624</v>
      </c>
      <c r="C14" s="91" t="s">
        <v>1050</v>
      </c>
      <c r="D14" s="91" t="s">
        <v>872</v>
      </c>
      <c r="E14" s="91" t="s">
        <v>1044</v>
      </c>
      <c r="F14" s="91" t="s">
        <v>1051</v>
      </c>
      <c r="G14" s="91"/>
      <c r="H14" s="86">
        <v>3</v>
      </c>
      <c r="I14" s="86">
        <v>400</v>
      </c>
      <c r="J14" s="91">
        <v>32</v>
      </c>
    </row>
    <row r="15" spans="1:10" s="85" customFormat="1" ht="13.8">
      <c r="A15" s="91" t="s">
        <v>1052</v>
      </c>
      <c r="B15" s="125">
        <v>45624</v>
      </c>
      <c r="C15" s="91" t="s">
        <v>1053</v>
      </c>
      <c r="D15" s="91" t="s">
        <v>872</v>
      </c>
      <c r="E15" s="127" t="s">
        <v>1054</v>
      </c>
      <c r="F15" s="127" t="s">
        <v>1055</v>
      </c>
      <c r="G15" s="91"/>
      <c r="H15" s="86">
        <v>1</v>
      </c>
      <c r="I15" s="86">
        <v>230</v>
      </c>
      <c r="J15" s="91">
        <v>32</v>
      </c>
    </row>
    <row r="16" spans="1:10" s="85" customFormat="1" ht="13.8">
      <c r="A16" s="91" t="s">
        <v>1056</v>
      </c>
      <c r="B16" s="125">
        <v>45624</v>
      </c>
      <c r="C16" s="91" t="s">
        <v>1057</v>
      </c>
      <c r="D16" s="91" t="s">
        <v>872</v>
      </c>
      <c r="E16" s="127" t="s">
        <v>1054</v>
      </c>
      <c r="F16" s="127" t="s">
        <v>1055</v>
      </c>
      <c r="G16" s="91"/>
      <c r="H16" s="86">
        <v>3</v>
      </c>
      <c r="I16" s="86">
        <v>400</v>
      </c>
      <c r="J16" s="91">
        <v>32</v>
      </c>
    </row>
    <row r="17" spans="1:10" s="85" customFormat="1" ht="13.8">
      <c r="A17" s="91" t="s">
        <v>1058</v>
      </c>
      <c r="B17" s="125">
        <v>45624</v>
      </c>
      <c r="C17" s="91" t="s">
        <v>1059</v>
      </c>
      <c r="D17" s="91" t="s">
        <v>872</v>
      </c>
      <c r="E17" s="127" t="s">
        <v>1054</v>
      </c>
      <c r="F17" s="127" t="s">
        <v>1060</v>
      </c>
      <c r="G17" s="91">
        <v>106000977</v>
      </c>
      <c r="H17" s="86">
        <v>3</v>
      </c>
      <c r="I17" s="86">
        <v>400</v>
      </c>
      <c r="J17" s="91">
        <v>64</v>
      </c>
    </row>
    <row r="18" spans="1:10" s="85" customFormat="1" ht="13.8">
      <c r="A18" s="91" t="s">
        <v>1061</v>
      </c>
      <c r="B18" s="125">
        <v>45624</v>
      </c>
      <c r="C18" s="91" t="s">
        <v>1062</v>
      </c>
      <c r="D18" s="91" t="s">
        <v>872</v>
      </c>
      <c r="E18" s="127" t="s">
        <v>1054</v>
      </c>
      <c r="F18" s="91" t="s">
        <v>1063</v>
      </c>
      <c r="G18" s="91"/>
      <c r="H18" s="86">
        <v>1</v>
      </c>
      <c r="I18" s="86">
        <v>230</v>
      </c>
      <c r="J18" s="91">
        <v>32</v>
      </c>
    </row>
    <row r="19" spans="1:10" s="85" customFormat="1" ht="13.8">
      <c r="A19" s="91" t="s">
        <v>1064</v>
      </c>
      <c r="B19" s="125">
        <v>45628</v>
      </c>
      <c r="C19" s="91" t="s">
        <v>1065</v>
      </c>
      <c r="D19" s="91" t="s">
        <v>1066</v>
      </c>
      <c r="E19" s="127" t="s">
        <v>1067</v>
      </c>
      <c r="F19" s="91" t="s">
        <v>1068</v>
      </c>
      <c r="G19" s="91" t="s">
        <v>1068</v>
      </c>
      <c r="H19" s="86">
        <v>1</v>
      </c>
      <c r="I19" s="86">
        <v>230</v>
      </c>
      <c r="J19" s="91">
        <v>32</v>
      </c>
    </row>
    <row r="20" spans="1:10" s="85" customFormat="1" ht="13.8">
      <c r="A20" s="91" t="s">
        <v>1069</v>
      </c>
      <c r="B20" s="125">
        <v>45628</v>
      </c>
      <c r="C20" s="91" t="s">
        <v>1070</v>
      </c>
      <c r="D20" s="91" t="s">
        <v>1066</v>
      </c>
      <c r="E20" s="127" t="s">
        <v>1067</v>
      </c>
      <c r="F20" s="91" t="s">
        <v>1071</v>
      </c>
      <c r="G20" s="91" t="s">
        <v>1071</v>
      </c>
      <c r="H20" s="86">
        <v>1</v>
      </c>
      <c r="I20" s="86">
        <v>230</v>
      </c>
      <c r="J20" s="91">
        <v>32</v>
      </c>
    </row>
    <row r="21" spans="1:10" s="85" customFormat="1" ht="13.8">
      <c r="A21" s="91" t="s">
        <v>1072</v>
      </c>
      <c r="B21" s="125">
        <v>45628</v>
      </c>
      <c r="C21" s="91" t="s">
        <v>1073</v>
      </c>
      <c r="D21" s="91" t="s">
        <v>1066</v>
      </c>
      <c r="E21" s="127" t="s">
        <v>1074</v>
      </c>
      <c r="F21" s="91" t="s">
        <v>1075</v>
      </c>
      <c r="G21" s="91" t="s">
        <v>1075</v>
      </c>
      <c r="H21" s="86">
        <v>1</v>
      </c>
      <c r="I21" s="86">
        <v>230</v>
      </c>
      <c r="J21" s="91">
        <v>32</v>
      </c>
    </row>
    <row r="22" spans="1:10" s="85" customFormat="1" ht="13.8">
      <c r="A22" s="91" t="s">
        <v>1076</v>
      </c>
      <c r="B22" s="125">
        <v>45624</v>
      </c>
      <c r="C22" s="91" t="s">
        <v>1077</v>
      </c>
      <c r="D22" s="91" t="s">
        <v>1078</v>
      </c>
      <c r="E22" s="91" t="s">
        <v>1079</v>
      </c>
      <c r="F22" s="91" t="s">
        <v>1080</v>
      </c>
      <c r="G22" s="91" t="s">
        <v>1081</v>
      </c>
      <c r="H22" s="86">
        <v>1</v>
      </c>
      <c r="I22" s="86">
        <v>230</v>
      </c>
      <c r="J22" s="91">
        <v>32</v>
      </c>
    </row>
    <row r="23" spans="1:10" s="85" customFormat="1" ht="13.8">
      <c r="A23" s="91" t="s">
        <v>1082</v>
      </c>
      <c r="B23" s="125">
        <v>45624</v>
      </c>
      <c r="C23" s="91" t="s">
        <v>1083</v>
      </c>
      <c r="D23" s="91" t="s">
        <v>1078</v>
      </c>
      <c r="E23" s="91" t="s">
        <v>1084</v>
      </c>
      <c r="F23" s="91" t="s">
        <v>1085</v>
      </c>
      <c r="G23" s="127" t="s">
        <v>1085</v>
      </c>
      <c r="H23" s="86">
        <v>3</v>
      </c>
      <c r="I23" s="86">
        <v>400</v>
      </c>
      <c r="J23" s="91">
        <v>32</v>
      </c>
    </row>
    <row r="24" spans="1:10" s="85" customFormat="1" ht="13.8">
      <c r="A24" s="91" t="s">
        <v>1086</v>
      </c>
      <c r="B24" s="125">
        <v>45632</v>
      </c>
      <c r="C24" s="91" t="s">
        <v>1087</v>
      </c>
      <c r="D24" s="91" t="s">
        <v>951</v>
      </c>
      <c r="E24" s="91" t="s">
        <v>1088</v>
      </c>
      <c r="F24" s="91" t="s">
        <v>1089</v>
      </c>
      <c r="G24" s="91" t="s">
        <v>1090</v>
      </c>
      <c r="H24" s="86">
        <v>1</v>
      </c>
      <c r="I24" s="86">
        <v>230</v>
      </c>
      <c r="J24" s="91">
        <v>32</v>
      </c>
    </row>
    <row r="25" spans="1:10" s="85" customFormat="1" ht="13.8">
      <c r="A25" s="91" t="s">
        <v>1091</v>
      </c>
      <c r="B25" s="125">
        <v>45632</v>
      </c>
      <c r="C25" s="91" t="s">
        <v>1092</v>
      </c>
      <c r="D25" s="91" t="s">
        <v>951</v>
      </c>
      <c r="E25" s="91" t="s">
        <v>1093</v>
      </c>
      <c r="F25" s="127" t="s">
        <v>1094</v>
      </c>
      <c r="G25" s="127" t="s">
        <v>1094</v>
      </c>
      <c r="H25" s="86">
        <v>3</v>
      </c>
      <c r="I25" s="86">
        <v>400</v>
      </c>
      <c r="J25" s="91">
        <v>32</v>
      </c>
    </row>
    <row r="26" spans="1:10">
      <c r="A26" s="91" t="s">
        <v>1095</v>
      </c>
      <c r="B26" s="125">
        <v>45622</v>
      </c>
      <c r="C26" s="91" t="s">
        <v>1096</v>
      </c>
      <c r="D26" s="91" t="s">
        <v>968</v>
      </c>
      <c r="E26" s="127" t="s">
        <v>1097</v>
      </c>
      <c r="F26" s="91" t="s">
        <v>1097</v>
      </c>
      <c r="G26" s="91" t="s">
        <v>1098</v>
      </c>
      <c r="H26" s="91">
        <v>1</v>
      </c>
      <c r="I26" s="86">
        <v>230</v>
      </c>
      <c r="J26" s="91">
        <v>32</v>
      </c>
    </row>
    <row r="27" spans="1:10">
      <c r="A27" s="91" t="s">
        <v>1099</v>
      </c>
      <c r="B27" s="125">
        <v>45622</v>
      </c>
      <c r="C27" s="91" t="s">
        <v>1100</v>
      </c>
      <c r="D27" s="91" t="s">
        <v>968</v>
      </c>
      <c r="E27" s="91" t="s">
        <v>1101</v>
      </c>
      <c r="F27" s="91" t="s">
        <v>1101</v>
      </c>
      <c r="G27" s="91"/>
      <c r="H27" s="91">
        <v>3</v>
      </c>
      <c r="I27" s="86">
        <v>400</v>
      </c>
      <c r="J27" s="91">
        <v>32</v>
      </c>
    </row>
    <row r="28" spans="1:10">
      <c r="A28" s="91" t="s">
        <v>1102</v>
      </c>
      <c r="B28" s="125">
        <v>45622</v>
      </c>
      <c r="C28" s="91" t="s">
        <v>1103</v>
      </c>
      <c r="D28" s="91" t="s">
        <v>968</v>
      </c>
      <c r="E28" s="91" t="s">
        <v>1104</v>
      </c>
      <c r="F28" s="91" t="s">
        <v>1104</v>
      </c>
      <c r="G28" s="91" t="s">
        <v>1105</v>
      </c>
      <c r="H28" s="91">
        <v>1</v>
      </c>
      <c r="I28" s="86">
        <v>230</v>
      </c>
      <c r="J28" s="91">
        <v>32</v>
      </c>
    </row>
    <row r="29" spans="1:10" s="85" customFormat="1" ht="13.8">
      <c r="A29" s="91" t="s">
        <v>1106</v>
      </c>
      <c r="B29" s="125">
        <v>45622</v>
      </c>
      <c r="C29" s="91" t="s">
        <v>1107</v>
      </c>
      <c r="D29" s="91" t="s">
        <v>1108</v>
      </c>
      <c r="E29" s="91" t="s">
        <v>1109</v>
      </c>
      <c r="F29" s="91" t="s">
        <v>1110</v>
      </c>
      <c r="G29" s="91" t="s">
        <v>1111</v>
      </c>
      <c r="H29" s="86">
        <v>1</v>
      </c>
      <c r="I29" s="86">
        <v>230</v>
      </c>
      <c r="J29" s="91">
        <v>32</v>
      </c>
    </row>
    <row r="30" spans="1:10" s="85" customFormat="1" ht="13.8">
      <c r="A30" s="91" t="s">
        <v>1112</v>
      </c>
      <c r="B30" s="125">
        <v>45622</v>
      </c>
      <c r="C30" s="91" t="s">
        <v>1113</v>
      </c>
      <c r="D30" s="91" t="s">
        <v>1108</v>
      </c>
      <c r="E30" s="91" t="s">
        <v>1114</v>
      </c>
      <c r="F30" s="91" t="s">
        <v>1115</v>
      </c>
      <c r="G30" s="91" t="s">
        <v>1116</v>
      </c>
      <c r="H30" s="86">
        <v>1</v>
      </c>
      <c r="I30" s="86">
        <v>230</v>
      </c>
      <c r="J30" s="91">
        <v>32</v>
      </c>
    </row>
    <row r="31" spans="1:10" s="85" customFormat="1" ht="13.8">
      <c r="A31" s="91" t="s">
        <v>1117</v>
      </c>
      <c r="B31" s="125">
        <v>45622</v>
      </c>
      <c r="C31" s="91" t="s">
        <v>1118</v>
      </c>
      <c r="D31" s="91" t="s">
        <v>1108</v>
      </c>
      <c r="E31" s="91" t="s">
        <v>1119</v>
      </c>
      <c r="F31" s="91" t="s">
        <v>1115</v>
      </c>
      <c r="G31" s="91" t="s">
        <v>1116</v>
      </c>
      <c r="H31" s="86">
        <v>3</v>
      </c>
      <c r="I31" s="86">
        <v>400</v>
      </c>
      <c r="J31" s="91">
        <v>32</v>
      </c>
    </row>
    <row r="32" spans="1:10" s="85" customFormat="1" ht="13.8">
      <c r="A32" s="91" t="s">
        <v>1120</v>
      </c>
      <c r="B32" s="125">
        <v>45622</v>
      </c>
      <c r="C32" s="91" t="s">
        <v>1121</v>
      </c>
      <c r="D32" s="91" t="s">
        <v>1108</v>
      </c>
      <c r="E32" s="91" t="s">
        <v>1122</v>
      </c>
      <c r="F32" s="91" t="s">
        <v>1115</v>
      </c>
      <c r="G32" s="91" t="s">
        <v>1116</v>
      </c>
      <c r="H32" s="86">
        <v>3</v>
      </c>
      <c r="I32" s="86">
        <v>400</v>
      </c>
      <c r="J32" s="91">
        <v>16</v>
      </c>
    </row>
  </sheetData>
  <phoneticPr fontId="2" type="noConversion"/>
  <dataValidations count="2">
    <dataValidation type="list" allowBlank="1" showInputMessage="1" showErrorMessage="1" sqref="I3:I32" xr:uid="{1F291EE2-FE74-443D-99B3-D7395693C65A}">
      <formula1>"230,400"</formula1>
    </dataValidation>
    <dataValidation type="list" allowBlank="1" showInputMessage="1" showErrorMessage="1" sqref="I33:I52 H3:H32" xr:uid="{D7DF19AF-9976-4071-AE0E-B3C3976BC764}">
      <formula1>"1,3"</formula1>
    </dataValidation>
  </dataValidation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B9D611B26AE438CC706E218D4043A" ma:contentTypeVersion="4" ma:contentTypeDescription="Create a new document." ma:contentTypeScope="" ma:versionID="165106a7e989aa3f1e5d3b4d1856730a">
  <xsd:schema xmlns:xsd="http://www.w3.org/2001/XMLSchema" xmlns:xs="http://www.w3.org/2001/XMLSchema" xmlns:p="http://schemas.microsoft.com/office/2006/metadata/properties" xmlns:ns2="26e1cfa6-80f9-4fd5-8e65-1b98fa711a2b" targetNamespace="http://schemas.microsoft.com/office/2006/metadata/properties" ma:root="true" ma:fieldsID="8d0219b6ce26edbaa5f932b7a1b6254f" ns2:_="">
    <xsd:import namespace="26e1cfa6-80f9-4fd5-8e65-1b98fa711a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e1cfa6-80f9-4fd5-8e65-1b98fa711a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5C04B7-553F-40E1-9CD9-9EB4D9741D2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8F1466-C238-4BDD-B786-A6125E5E3F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e1cfa6-80f9-4fd5-8e65-1b98fa711a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DA748-CB9C-4E5A-80B8-AE37E8CA791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4b7b92-9708-4942-8fd7-f99d10f83297}" enabled="1" method="Standard" siteId="{fb01cb1d-bba8-4c1a-94ef-defd79c59a0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HP</vt:lpstr>
      <vt:lpstr>DC EVCP</vt:lpstr>
      <vt:lpstr>HP Search Function</vt:lpstr>
      <vt:lpstr>DC EVCP Search Function</vt:lpstr>
      <vt:lpstr>AC EVCP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Cheleka Siame</dc:creator>
  <cp:keywords/>
  <dc:description/>
  <cp:lastModifiedBy>Willis. David (ESB Networks)</cp:lastModifiedBy>
  <cp:revision/>
  <dcterms:created xsi:type="dcterms:W3CDTF">2023-10-12T18:12:18Z</dcterms:created>
  <dcterms:modified xsi:type="dcterms:W3CDTF">2025-01-07T08:34:07Z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0x01010097EB9D611B26AE438CC706E218D4043A</vt:lpwstr>
  </property>
</Properties>
</file>