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eleka Siame\Threepwood Dropbox\Cheleka Siame\Projects\ESBN\24 100782 LCT Register Development\Issued Register\"/>
    </mc:Choice>
  </mc:AlternateContent>
  <xr:revisionPtr revIDLastSave="44" documentId="13_ncr:1_{A2E9F1FC-37FC-4890-A39F-C73366690AE4}" xr6:coauthVersionLast="47" xr6:coauthVersionMax="47" xr10:uidLastSave="{DAF058E3-F2DB-4FD9-8C1A-99A1A0CCDAD5}"/>
  <bookViews>
    <workbookView xWindow="-96" yWindow="-96" windowWidth="23232" windowHeight="13872" xr2:uid="{58336AEA-C703-4143-AC28-9F28041F4998}"/>
  </bookViews>
  <sheets>
    <sheet name="Generation" sheetId="3" r:id="rId1"/>
    <sheet name="Export Limit Scheme" sheetId="7" r:id="rId2"/>
    <sheet name="Search Function" sheetId="8" state="hidden" r:id="rId3"/>
    <sheet name="Fault Level Calculator" sheetId="4" state="hidden" r:id="rId4"/>
  </sheets>
  <externalReferences>
    <externalReference r:id="rId5"/>
  </externalReferences>
  <definedNames>
    <definedName name="_xlnm._FilterDatabase" localSheetId="0" hidden="1">Generation!$A$2:$L$152</definedName>
    <definedName name="Example">Generation!$E$111</definedName>
    <definedName name="Example1">Generation!$E$131</definedName>
    <definedName name="Example2">Generation!$E$132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4" i="8" l="1"/>
  <c r="C24" i="8"/>
  <c r="I18" i="8"/>
  <c r="G18" i="8"/>
  <c r="D18" i="8"/>
  <c r="H13" i="8"/>
  <c r="E12" i="8"/>
  <c r="C12" i="8"/>
  <c r="E8" i="8"/>
  <c r="C8" i="8"/>
  <c r="I8" i="8"/>
  <c r="H8" i="8"/>
  <c r="C18" i="8" l="1"/>
  <c r="AE5" i="8" a="1"/>
  <c r="AB3" i="4" a="1"/>
  <c r="AE5" i="8" l="1"/>
  <c r="AB3" i="4"/>
  <c r="C6" i="8"/>
  <c r="AD3" i="4" l="1"/>
  <c r="AC3" i="4"/>
  <c r="O7" i="4" s="1"/>
  <c r="AA3" i="4" a="1"/>
  <c r="AA3" i="4" l="1"/>
  <c r="O9" i="4" l="1"/>
  <c r="G11" i="4" s="1"/>
  <c r="K10" i="8" l="1"/>
  <c r="C22" i="8"/>
  <c r="C11" i="8" l="1"/>
  <c r="H11" i="8"/>
  <c r="E11" i="8"/>
  <c r="E6" i="8"/>
  <c r="C16" i="8"/>
  <c r="C17" i="8" s="1"/>
  <c r="H6" i="8"/>
  <c r="I6" i="8"/>
  <c r="D22" i="8" l="1"/>
  <c r="G16" i="8" l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2">
    <metadataType name="XLDAPR" minSupportedVersion="120000" copy="1" pasteAll="1" pasteValues="1" merge="1" splitFirst="1" rowColShift="1" clearFormats="1" clearComments="1" assign="1" coerce="1" cellMeta="1"/>
    <metadataType name="XLRICHVALUE" minSupportedVersion="120000" copy="1" pasteAll="1" pasteValues="1" merge="1" splitFirst="1" rowColShift="1" clearFormats="1" clearComments="1" assign="1" coerce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futureMetadata name="XLRICHVALUE" count="2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</futureMetadata>
  <cellMetadata count="1">
    <bk>
      <rc t="1" v="0"/>
    </bk>
  </cellMetadata>
  <valueMetadata count="2">
    <bk>
      <rc t="2" v="0"/>
    </bk>
    <bk>
      <rc t="2" v="1"/>
    </bk>
  </valueMetadata>
</metadata>
</file>

<file path=xl/sharedStrings.xml><?xml version="1.0" encoding="utf-8"?>
<sst xmlns="http://schemas.openxmlformats.org/spreadsheetml/2006/main" count="1829" uniqueCount="710">
  <si>
    <t>Product Information</t>
  </si>
  <si>
    <t>Column B</t>
  </si>
  <si>
    <t>Column C</t>
  </si>
  <si>
    <t>Column D</t>
  </si>
  <si>
    <t>Column E</t>
  </si>
  <si>
    <t>Column F</t>
  </si>
  <si>
    <t>Column G</t>
  </si>
  <si>
    <t>Column H</t>
  </si>
  <si>
    <t>Column I</t>
  </si>
  <si>
    <t>Column J</t>
  </si>
  <si>
    <t>Column K</t>
  </si>
  <si>
    <t>Column L</t>
  </si>
  <si>
    <t>LCT Register 
Reference Number</t>
  </si>
  <si>
    <t>Date Submitted 
(DD/MM/YYYY)</t>
  </si>
  <si>
    <t>Effective To 
(DD/MM/YYYY)</t>
  </si>
  <si>
    <t xml:space="preserve">Manufacturer </t>
  </si>
  <si>
    <t>Model</t>
  </si>
  <si>
    <t>Model Reference</t>
  </si>
  <si>
    <t xml:space="preserve">Device Type </t>
  </si>
  <si>
    <t>Phases</t>
  </si>
  <si>
    <t>Rated Output 
AC Current (A)</t>
  </si>
  <si>
    <t>Rated Output
Power (kVA)</t>
  </si>
  <si>
    <t>Software Version</t>
  </si>
  <si>
    <t>Hardware Version</t>
  </si>
  <si>
    <t>21-018-0001</t>
  </si>
  <si>
    <t>AISWEI Technology Co., Ltd. (Solplanet)</t>
  </si>
  <si>
    <t>ASW S-S Series</t>
  </si>
  <si>
    <t>ASW1000S-S</t>
  </si>
  <si>
    <t>Micro-generator</t>
  </si>
  <si>
    <t>V1.0</t>
  </si>
  <si>
    <t>21-018-0002</t>
  </si>
  <si>
    <t>ASW1500S-S</t>
  </si>
  <si>
    <t>21-018-0003</t>
  </si>
  <si>
    <t>ASW2000S-S</t>
  </si>
  <si>
    <t>21-018-0004</t>
  </si>
  <si>
    <t>ASW3000S-S</t>
  </si>
  <si>
    <t>21-018-0005</t>
  </si>
  <si>
    <t>ASW S Series</t>
  </si>
  <si>
    <t>ASW3000-S</t>
  </si>
  <si>
    <t>21-018-0006</t>
  </si>
  <si>
    <t>ASW3680-S</t>
  </si>
  <si>
    <t>21-018-0007</t>
  </si>
  <si>
    <t>ASW4000-S</t>
  </si>
  <si>
    <t>21-018-0008</t>
  </si>
  <si>
    <t>ASW5000-S</t>
  </si>
  <si>
    <t>21-018-0009</t>
  </si>
  <si>
    <t>ASW S-G2 Series</t>
  </si>
  <si>
    <t>ASW1000-S-G2</t>
  </si>
  <si>
    <t>Main DSP Software version: V610-01055-03. Slave DSP Software version: V610-01056-03</t>
  </si>
  <si>
    <t>270-100100-00</t>
  </si>
  <si>
    <t>21-018-0010</t>
  </si>
  <si>
    <t>ASW1500-S-G2</t>
  </si>
  <si>
    <t>21-018-0011</t>
  </si>
  <si>
    <t>ASW2000-S-G2</t>
  </si>
  <si>
    <t>21-018-0012</t>
  </si>
  <si>
    <t>ASW2500-S-G2</t>
  </si>
  <si>
    <t>21-018-0013</t>
  </si>
  <si>
    <t>ASW3000-S-G2</t>
  </si>
  <si>
    <t>21-018-0014</t>
  </si>
  <si>
    <t>ASW3680-S-G2</t>
  </si>
  <si>
    <t>21-018-0015</t>
  </si>
  <si>
    <t>ASW4000-S-G2</t>
  </si>
  <si>
    <t>21-018-0016</t>
  </si>
  <si>
    <t>ASW5000-S-G2</t>
  </si>
  <si>
    <t>21-018-0017</t>
  </si>
  <si>
    <t>ASW LT-G2 Pro Series</t>
  </si>
  <si>
    <t>ASW3K-LT-G2 Pro</t>
  </si>
  <si>
    <t>Main DSP Software version: V610-03043-06. Slave DSP Software version: V610-60015-00</t>
  </si>
  <si>
    <t>21-018-0018</t>
  </si>
  <si>
    <t>ASW4K-LT-G2 Pro</t>
  </si>
  <si>
    <t>21-018-0019</t>
  </si>
  <si>
    <t>ASW5K-LT-G2 Pro</t>
  </si>
  <si>
    <t>21-018-0020</t>
  </si>
  <si>
    <t>ASW6K-LT-G2 Pro</t>
  </si>
  <si>
    <t>21-018-0021</t>
  </si>
  <si>
    <t>ASW8K-LT-G2 Pro</t>
  </si>
  <si>
    <t>21-018-0022</t>
  </si>
  <si>
    <t>ASW10K-LT-G2 Pro</t>
  </si>
  <si>
    <t>21-018-0023</t>
  </si>
  <si>
    <t>ASW H-S2 Series</t>
  </si>
  <si>
    <t>ASW3000H-S2</t>
  </si>
  <si>
    <t>21-018-0024</t>
  </si>
  <si>
    <t>ASW3680H-S2</t>
  </si>
  <si>
    <t>21-018-0025</t>
  </si>
  <si>
    <t>ASW4000H-S2</t>
  </si>
  <si>
    <t>21-018-0026</t>
  </si>
  <si>
    <t>ASW5000H-S2</t>
  </si>
  <si>
    <t>21-018-0027</t>
  </si>
  <si>
    <t>ASW H-T2 Series</t>
  </si>
  <si>
    <t>ASW05kH-T2</t>
  </si>
  <si>
    <t>Master Software version: V610-05001-01. Slave Software version: V610-60015-00</t>
  </si>
  <si>
    <t>21-018-0028</t>
  </si>
  <si>
    <t>ASW06kH-T2</t>
  </si>
  <si>
    <t>21-018-0029</t>
  </si>
  <si>
    <t>ASW08kH-T2</t>
  </si>
  <si>
    <t>21-018-0030</t>
  </si>
  <si>
    <t>ASW10kH-T2</t>
  </si>
  <si>
    <t>21-018-0031</t>
  </si>
  <si>
    <t>ASW05kH-T2-O</t>
  </si>
  <si>
    <t>21-018-0032</t>
  </si>
  <si>
    <t>ASW06kH-T2-O</t>
  </si>
  <si>
    <t>21-018-0033</t>
  </si>
  <si>
    <t>ASW08kH-T2-O</t>
  </si>
  <si>
    <t>21-018-0034</t>
  </si>
  <si>
    <t>ASW10kH-T2-O</t>
  </si>
  <si>
    <t>21-018-0035</t>
  </si>
  <si>
    <t>ASW H-T3 Series</t>
  </si>
  <si>
    <t>ASW08kH-T3</t>
  </si>
  <si>
    <t>21-018-0036</t>
  </si>
  <si>
    <t>ASW10kH-T3</t>
  </si>
  <si>
    <t>21-018-0037</t>
  </si>
  <si>
    <t>ASW08kH-T3-O</t>
  </si>
  <si>
    <t>21-018-0038</t>
  </si>
  <si>
    <t>ASW10kH-T3-O</t>
  </si>
  <si>
    <t>21-017-0001</t>
  </si>
  <si>
    <t xml:space="preserve">Fronius </t>
  </si>
  <si>
    <t>Fronius Primo GEN24 3.0 (Plus)</t>
  </si>
  <si>
    <t>2.19.6 or higher</t>
  </si>
  <si>
    <t>21-017-0002</t>
  </si>
  <si>
    <t>Fronius Primo GEN24 3.6 (Plus)</t>
  </si>
  <si>
    <t>21-017-0003</t>
  </si>
  <si>
    <t>Fronius Primo GEN24 4.0 (Plus)</t>
  </si>
  <si>
    <t>21-017-0004</t>
  </si>
  <si>
    <t>Fronius Primo GEN24 5.0 (Plus)</t>
  </si>
  <si>
    <t>21-017-0005</t>
  </si>
  <si>
    <t>Fronius Symo GEN24 6.0 (Plus)</t>
  </si>
  <si>
    <t>2.15.3 or higher</t>
  </si>
  <si>
    <t>21-017-0006</t>
  </si>
  <si>
    <t>Fronius Symo GEN24 8.0 (Plus)</t>
  </si>
  <si>
    <t>21-017-0007</t>
  </si>
  <si>
    <t>Fronius Symo GEN24 10.0 (Plus)</t>
  </si>
  <si>
    <t>21-025-0001</t>
  </si>
  <si>
    <t>Goodwe Power Supply Technology Co Ltd</t>
  </si>
  <si>
    <t>ET G2 Series</t>
  </si>
  <si>
    <t>GW6000-ET-20</t>
  </si>
  <si>
    <t>21-025-0002</t>
  </si>
  <si>
    <t>GW8000-ET-20</t>
  </si>
  <si>
    <t>21-025-0003</t>
  </si>
  <si>
    <t>GW10K-ET-20</t>
  </si>
  <si>
    <t>21-039-0001</t>
  </si>
  <si>
    <t>Guangzhou Sanjing Electric Co., Ltd.</t>
  </si>
  <si>
    <t>HS3-3K-S2-W-PX</t>
  </si>
  <si>
    <t>V0.126</t>
  </si>
  <si>
    <t>21-039-0002</t>
  </si>
  <si>
    <t>HS3-3K-S2-W-BX</t>
  </si>
  <si>
    <t>21-039-0003</t>
  </si>
  <si>
    <t>HS3-3K-S2-G-PX</t>
  </si>
  <si>
    <t>21-039-0004</t>
  </si>
  <si>
    <t>HS3-3K-S2-G-BX</t>
  </si>
  <si>
    <t>21-039-0005</t>
  </si>
  <si>
    <t>HS3-3.6K-S2-W-PX</t>
  </si>
  <si>
    <t>21-039-0006</t>
  </si>
  <si>
    <t>HS3-3.6K-S2-W-BX</t>
  </si>
  <si>
    <t>21-039-0007</t>
  </si>
  <si>
    <t>HS3-3.6K-S2-G-PX</t>
  </si>
  <si>
    <t>21-039-0008</t>
  </si>
  <si>
    <t>HS3-3.6K-S2-G-BX</t>
  </si>
  <si>
    <t>21-039-0009</t>
  </si>
  <si>
    <t>HS3-4K-S2-W-PX</t>
  </si>
  <si>
    <t>21-039-0010</t>
  </si>
  <si>
    <t>HS3-4K-S2-W-BX</t>
  </si>
  <si>
    <t>21-039-0011</t>
  </si>
  <si>
    <t>HS3-4K-S2-G-PX</t>
  </si>
  <si>
    <t>21-039-0012</t>
  </si>
  <si>
    <t>HS3-4K-S2-G-BX</t>
  </si>
  <si>
    <t>21-039-0013</t>
  </si>
  <si>
    <t>HS3-5K-S2-W-PX</t>
  </si>
  <si>
    <t>21-039-0014</t>
  </si>
  <si>
    <t>HS3-5K-S2-W-BX</t>
  </si>
  <si>
    <t>21-039-0015</t>
  </si>
  <si>
    <t>HS3-5K-S2-G-PX</t>
  </si>
  <si>
    <t>21-039-0016</t>
  </si>
  <si>
    <t>HS3-5K-S2-G-BX</t>
  </si>
  <si>
    <t>21-039-0017</t>
  </si>
  <si>
    <t>HS3-6K-S2-W-PX-IE</t>
  </si>
  <si>
    <t>21-039-0018</t>
  </si>
  <si>
    <t>HS3-6K-S2-W-BX-IE</t>
  </si>
  <si>
    <t>21-039-0019</t>
  </si>
  <si>
    <t>HS3-6K-S2-G-PX-IE</t>
  </si>
  <si>
    <t>21-039-0020</t>
  </si>
  <si>
    <t>HS3-6K-S2-G-BX-IE</t>
  </si>
  <si>
    <t>21-039-0021</t>
  </si>
  <si>
    <t>HS3-3K-T2-W-PX</t>
  </si>
  <si>
    <t>V1.407</t>
  </si>
  <si>
    <t>21-039-0022</t>
  </si>
  <si>
    <t>HS3-3K-T2-W-BX</t>
  </si>
  <si>
    <t>21-039-0023</t>
  </si>
  <si>
    <t>HS3-3K-T2-G-PX</t>
  </si>
  <si>
    <t>21-039-0024</t>
  </si>
  <si>
    <t>HS3-3K-T2-G-BX</t>
  </si>
  <si>
    <t>21-039-0025</t>
  </si>
  <si>
    <t>HS3-4K-T2-W-PX</t>
  </si>
  <si>
    <t>21-039-0026</t>
  </si>
  <si>
    <t>HS3-4K-T2-W-BX</t>
  </si>
  <si>
    <t>21-039-0027</t>
  </si>
  <si>
    <t>HS3-4K-T2-G-PX</t>
  </si>
  <si>
    <t>21-039-0028</t>
  </si>
  <si>
    <t>HS3-4K-T2-G-BX</t>
  </si>
  <si>
    <t>21-039-0029</t>
  </si>
  <si>
    <t>HS3-5K-T2-W-PX</t>
  </si>
  <si>
    <t>21-039-0030</t>
  </si>
  <si>
    <t>HS3-5K-T2-W-BX</t>
  </si>
  <si>
    <t>21-039-0031</t>
  </si>
  <si>
    <t>HS3-5K-T2-G-PX</t>
  </si>
  <si>
    <t>21-039-0032</t>
  </si>
  <si>
    <t>HS3-5K-T2-G-BX</t>
  </si>
  <si>
    <t>21-039-0033</t>
  </si>
  <si>
    <t>HS3-6K-T2-W-PX</t>
  </si>
  <si>
    <t>21-039-0034</t>
  </si>
  <si>
    <t>HS3-6K-T2-W-BX</t>
  </si>
  <si>
    <t>21-039-0035</t>
  </si>
  <si>
    <t>HS3-6K-T2-G-PX</t>
  </si>
  <si>
    <t>21-039-0036</t>
  </si>
  <si>
    <t>HS3-6K-T2-G-BX</t>
  </si>
  <si>
    <t>21-039-0037</t>
  </si>
  <si>
    <t>HS3-8K-T2-W-PX</t>
  </si>
  <si>
    <t>21-039-0038</t>
  </si>
  <si>
    <t>HS3-8K-T2-W-BX</t>
  </si>
  <si>
    <t>21-039-0039</t>
  </si>
  <si>
    <t>HS3-8K-T2-G-PX</t>
  </si>
  <si>
    <t>21-039-0040</t>
  </si>
  <si>
    <t>HS3-8K-T2-G-BX</t>
  </si>
  <si>
    <t>21-039-0041</t>
  </si>
  <si>
    <t>HS3-10K-T2-W-PX</t>
  </si>
  <si>
    <t>21-039-0042</t>
  </si>
  <si>
    <t>HS3-10K-T2-W-BX</t>
  </si>
  <si>
    <t>21-039-0043</t>
  </si>
  <si>
    <t>HS3-10K-T2-G-PX</t>
  </si>
  <si>
    <t>21-039-0044</t>
  </si>
  <si>
    <t>HS3-10K-T2-G-BX</t>
  </si>
  <si>
    <t>21-039-0045</t>
  </si>
  <si>
    <t>HS3-12K-T2-W-PX-IE</t>
  </si>
  <si>
    <t>21-039-0046</t>
  </si>
  <si>
    <t>HS3-12K-T2-W-BX-IE</t>
  </si>
  <si>
    <t>21-039-0047</t>
  </si>
  <si>
    <t>HS3-12K-T2-G-PX-IE</t>
  </si>
  <si>
    <t>21-039-0048</t>
  </si>
  <si>
    <t>HS3-12K-T2-G-BX-IE</t>
  </si>
  <si>
    <t>21-015-0001</t>
  </si>
  <si>
    <t>Huawei Technologies Co., Ltd</t>
  </si>
  <si>
    <t>SUN2000-2KTL-L1</t>
  </si>
  <si>
    <t>21-015-0002</t>
  </si>
  <si>
    <t>SUN2000-3KTL-L1</t>
  </si>
  <si>
    <t>21-015-0003</t>
  </si>
  <si>
    <t>SUN2000-3.68KTL-L1</t>
  </si>
  <si>
    <t>21-015-0004</t>
  </si>
  <si>
    <t>SUN2000-4KTL-L1</t>
  </si>
  <si>
    <t>21-015-0005</t>
  </si>
  <si>
    <t>SUN2000-4.6KTL-L1</t>
  </si>
  <si>
    <t>21-015-0006</t>
  </si>
  <si>
    <t>SUN2000-5KTL-L1</t>
  </si>
  <si>
    <t>21-015-0007</t>
  </si>
  <si>
    <t>SUN2000-3KTL-M0</t>
  </si>
  <si>
    <t>21-015-0008</t>
  </si>
  <si>
    <t>SUN2000-4KTL-M0</t>
  </si>
  <si>
    <t>21-015-0009</t>
  </si>
  <si>
    <t>SUN2000-5KTL-M0</t>
  </si>
  <si>
    <t>21-015-0010</t>
  </si>
  <si>
    <t>SUN2000-6KTL-M0</t>
  </si>
  <si>
    <t>21-015-0011</t>
  </si>
  <si>
    <t>SUN2000-8KTL-M0</t>
  </si>
  <si>
    <t>21-015-0012</t>
  </si>
  <si>
    <t>SUN2000-3KTL-M1</t>
  </si>
  <si>
    <t>21-015-0013</t>
  </si>
  <si>
    <t>SUN2000-4KTL-M1</t>
  </si>
  <si>
    <t>21-015-0014</t>
  </si>
  <si>
    <t>SUN2000-5KTL-M1</t>
  </si>
  <si>
    <t>21-015-0015</t>
  </si>
  <si>
    <t>SUN2000-6KTL-M1</t>
  </si>
  <si>
    <t>21-015-0016</t>
  </si>
  <si>
    <t>SUN2000-8KTL-M1</t>
  </si>
  <si>
    <t>21-015-0017</t>
  </si>
  <si>
    <t>SUN2000-5K-MAP0</t>
  </si>
  <si>
    <t>21-015-0018</t>
  </si>
  <si>
    <t>SUN2000-6K-MAP0</t>
  </si>
  <si>
    <t>21-015-0019</t>
  </si>
  <si>
    <t>SUN2000-8K-MAP0</t>
  </si>
  <si>
    <t>21-015-0020</t>
  </si>
  <si>
    <t>SUN5000 Series</t>
  </si>
  <si>
    <t>SUN5000-8K-MAP0</t>
  </si>
  <si>
    <t>21-031-0001</t>
  </si>
  <si>
    <t>Huizhou RoyPow Technology Co., Ltd.</t>
  </si>
  <si>
    <t>SUN3000S-E/I</t>
  </si>
  <si>
    <t>N/A</t>
  </si>
  <si>
    <t>21-031-0002</t>
  </si>
  <si>
    <t>SUN3600S-E/I</t>
  </si>
  <si>
    <t>21-031-0003</t>
  </si>
  <si>
    <t>SUN4000S-E/I</t>
  </si>
  <si>
    <t>21-031-0004</t>
  </si>
  <si>
    <t>SUN4600S-E/I</t>
  </si>
  <si>
    <t>21-031-0005</t>
  </si>
  <si>
    <t>SUN5000S-E/I</t>
  </si>
  <si>
    <t>21-038-0001</t>
  </si>
  <si>
    <t>Renac Power Technology Co., Ltd.</t>
  </si>
  <si>
    <t>R3 Note Series</t>
  </si>
  <si>
    <t>R3-4K</t>
  </si>
  <si>
    <t>V1.19</t>
  </si>
  <si>
    <t>21-038-0002</t>
  </si>
  <si>
    <t>R3-5K</t>
  </si>
  <si>
    <t>21-038-0003</t>
  </si>
  <si>
    <t>R3-6K</t>
  </si>
  <si>
    <t>21-038-0004</t>
  </si>
  <si>
    <t>R3-8K</t>
  </si>
  <si>
    <t>21-038-0007</t>
  </si>
  <si>
    <t>N1 HV Series</t>
  </si>
  <si>
    <t>N1-HV-3.0</t>
  </si>
  <si>
    <t>V1.15 or higher</t>
  </si>
  <si>
    <t>21-038-0008</t>
  </si>
  <si>
    <t>N1-HV-3.68</t>
  </si>
  <si>
    <t>21-038-0009</t>
  </si>
  <si>
    <t>N1-HV-5.0</t>
  </si>
  <si>
    <t>21-016-0001</t>
  </si>
  <si>
    <t>Shenzhen Kstar New Energy Company Limited</t>
  </si>
  <si>
    <t>BluE-S Series Residential ESS</t>
  </si>
  <si>
    <t>BluE-S 3680D-M1</t>
  </si>
  <si>
    <t>21-016-0002</t>
  </si>
  <si>
    <t>BluE-S 5000D-M1</t>
  </si>
  <si>
    <t>21-016-0003</t>
  </si>
  <si>
    <t>BluE-S 6000D-M1</t>
  </si>
  <si>
    <t>21-016-0004</t>
  </si>
  <si>
    <t>E8KT</t>
  </si>
  <si>
    <t>21-016-0005</t>
  </si>
  <si>
    <t>E10KT</t>
  </si>
  <si>
    <t>21-016-0006</t>
  </si>
  <si>
    <t>E12KT</t>
  </si>
  <si>
    <t>24-016-0007</t>
  </si>
  <si>
    <t>BluE-S 3680D-M1+BluE Pack 5.1</t>
  </si>
  <si>
    <t>AC-connected batteries</t>
  </si>
  <si>
    <t>24-016-0008</t>
  </si>
  <si>
    <t>BluE-S 5000D-M1+BluE Pack 5.1</t>
  </si>
  <si>
    <t>24-016-0009</t>
  </si>
  <si>
    <t>BluE-S 6000D-M1+BluE Pack 5.1</t>
  </si>
  <si>
    <t>24-016-0010</t>
  </si>
  <si>
    <t>E8KT+BluE Pack 5.1</t>
  </si>
  <si>
    <t>24-016-0011</t>
  </si>
  <si>
    <t>E10KT+BluE Pack 5.1</t>
  </si>
  <si>
    <t>24-016-0012</t>
  </si>
  <si>
    <t>E12KT+BluE Pack 5.1</t>
  </si>
  <si>
    <t>21-016-0013</t>
  </si>
  <si>
    <t>BluE-G Series</t>
  </si>
  <si>
    <t>BluE-G 1000S-M1</t>
  </si>
  <si>
    <t>21-016-0014</t>
  </si>
  <si>
    <t>BluE-G 1500S-M1</t>
  </si>
  <si>
    <t>21-016-0015</t>
  </si>
  <si>
    <t>BluE-G 2000S-M1</t>
  </si>
  <si>
    <t>21-016-0016</t>
  </si>
  <si>
    <t>BluE-G 3000S-G2-M1</t>
  </si>
  <si>
    <t>21-016-0017</t>
  </si>
  <si>
    <t>BluE Series</t>
  </si>
  <si>
    <t>BluE-3KT-M1</t>
  </si>
  <si>
    <t>21-016-0018</t>
  </si>
  <si>
    <t>BluE-4KT-M1</t>
  </si>
  <si>
    <t>21-016-0019</t>
  </si>
  <si>
    <t>BluE-5KT-M1</t>
  </si>
  <si>
    <t>21-016-0020</t>
  </si>
  <si>
    <t>BluE-6KT-M1</t>
  </si>
  <si>
    <t>21-016-0021</t>
  </si>
  <si>
    <t>BluE-8KT-M1</t>
  </si>
  <si>
    <t>21-016-0022</t>
  </si>
  <si>
    <t>BluE-10KT-M1</t>
  </si>
  <si>
    <t>24-002-0001</t>
  </si>
  <si>
    <t>Shenzhen SOFARSOLAR Co., Ltd</t>
  </si>
  <si>
    <t>PowerAll</t>
  </si>
  <si>
    <t>ESI 3K-S1</t>
  </si>
  <si>
    <t>24-002-0002</t>
  </si>
  <si>
    <t>ESI 3.68K-S1</t>
  </si>
  <si>
    <t>24-002-0003</t>
  </si>
  <si>
    <t>ESI 4K-S1</t>
  </si>
  <si>
    <t>24-002-0004</t>
  </si>
  <si>
    <t>ESI 4.6K-S1</t>
  </si>
  <si>
    <t>24-002-0005</t>
  </si>
  <si>
    <t>ESI 5K-S1</t>
  </si>
  <si>
    <t>24-002-0006</t>
  </si>
  <si>
    <t>ESI 5K-S1-A</t>
  </si>
  <si>
    <t>21-010-0001</t>
  </si>
  <si>
    <t>Solar Edge Technologies</t>
  </si>
  <si>
    <t>SolarEdge  Single Phase Inverter - 2.2kW</t>
  </si>
  <si>
    <t>SE2200H</t>
  </si>
  <si>
    <t xml:space="preserve">Main DSP 1.130 : Aux DSP 2.19 </t>
  </si>
  <si>
    <t>21-010-0002</t>
  </si>
  <si>
    <t>SolarEdge  Single Phase Inverter - 3kW</t>
  </si>
  <si>
    <t>SE3000H</t>
  </si>
  <si>
    <t>21-010-0003</t>
  </si>
  <si>
    <t>SolarEdge  Single Phase Inverter - 3.5kW</t>
  </si>
  <si>
    <t>SE3500H</t>
  </si>
  <si>
    <t>Main DSP 1.130 : Aux DSP 2.19</t>
  </si>
  <si>
    <t>21-010-0004</t>
  </si>
  <si>
    <t>SolarEdge  Single Phase Inverter - 3.68kW</t>
  </si>
  <si>
    <t>SE3680H</t>
  </si>
  <si>
    <t>21-010-0005</t>
  </si>
  <si>
    <t>SolarEdge  Single Phase Inverter - 4kW</t>
  </si>
  <si>
    <t>SE4000H</t>
  </si>
  <si>
    <t>21-010-0006</t>
  </si>
  <si>
    <t>SolarEdge  Single Phase Inverter - 5kW</t>
  </si>
  <si>
    <t>SE5000H</t>
  </si>
  <si>
    <t>21-010-0007</t>
  </si>
  <si>
    <t>SE-3680H-NET-RWB</t>
  </si>
  <si>
    <t>21-010-0008</t>
  </si>
  <si>
    <t>SE-4000H-NET-RWB</t>
  </si>
  <si>
    <t>21-010-0009</t>
  </si>
  <si>
    <t>SE-5000H-NET-RWB</t>
  </si>
  <si>
    <t>21-010-0010</t>
  </si>
  <si>
    <t>SE-5000-3PH-RWB</t>
  </si>
  <si>
    <t>DSP 1.20</t>
  </si>
  <si>
    <t>21-010-0011</t>
  </si>
  <si>
    <t>SE-10000-3PH-RWB</t>
  </si>
  <si>
    <t>21-010-0012</t>
  </si>
  <si>
    <t>SolarEdge Three Phase Inverter - 7kW</t>
  </si>
  <si>
    <t>SE7K</t>
  </si>
  <si>
    <t>21-010-0013</t>
  </si>
  <si>
    <t>SolarEdge Three Phase Inverter - 9kW</t>
  </si>
  <si>
    <t>SE9K</t>
  </si>
  <si>
    <t>21-010-0014</t>
  </si>
  <si>
    <t>SolarEdge Three Phase Inverter - 10kW</t>
  </si>
  <si>
    <t>SE10K</t>
  </si>
  <si>
    <t>21-022-0001</t>
  </si>
  <si>
    <t>SolaX Power Network Technology Co., Ltd.</t>
  </si>
  <si>
    <t>X3-HYBRID G4</t>
  </si>
  <si>
    <t>X3-Hybrid-5.0-D</t>
  </si>
  <si>
    <t>DSP: 2.07; ARM: 2.03</t>
  </si>
  <si>
    <t>X1-HYBRID G4.0</t>
  </si>
  <si>
    <t>21-022-0002</t>
  </si>
  <si>
    <t>X3-Hybrid-6.0-D</t>
  </si>
  <si>
    <t>21-022-0003</t>
  </si>
  <si>
    <t>X3-Hybrid-8.0-D</t>
  </si>
  <si>
    <t>21-022-0004</t>
  </si>
  <si>
    <t>X3-Hybrid-10.0-D</t>
  </si>
  <si>
    <t>21-022-0005</t>
  </si>
  <si>
    <t>X3-Hybrid-5.0-M</t>
  </si>
  <si>
    <t>21-022-0006</t>
  </si>
  <si>
    <t>X3-Hybrid-6.0-M</t>
  </si>
  <si>
    <t>21-022-0007</t>
  </si>
  <si>
    <t>X3-Hybrid-8.0-M</t>
  </si>
  <si>
    <t>21-022-0008</t>
  </si>
  <si>
    <t>X3-Hybrid-10.0-M</t>
  </si>
  <si>
    <t>21-022-0009</t>
  </si>
  <si>
    <t>X3-Fit-6.0-W</t>
  </si>
  <si>
    <t>21-022-0010</t>
  </si>
  <si>
    <t>X3-Fit-8.0-W</t>
  </si>
  <si>
    <t>21-022-0011</t>
  </si>
  <si>
    <t>X3-Fit-10.0-W</t>
  </si>
  <si>
    <t>21-022-0012</t>
  </si>
  <si>
    <t>X3-Fit-6.0-M</t>
  </si>
  <si>
    <t>21-022-0013</t>
  </si>
  <si>
    <t>X3-Fit-8.0-M</t>
  </si>
  <si>
    <t>21-022-0014</t>
  </si>
  <si>
    <t>X3-Fit-10.0-M</t>
  </si>
  <si>
    <t>21-022-0015</t>
  </si>
  <si>
    <t>X1-BOOST G4</t>
  </si>
  <si>
    <t>X1-BOOST-2.5K-G4</t>
  </si>
  <si>
    <t>Master: 1.00, Manager: 1.00</t>
  </si>
  <si>
    <t>BOOST G4.0</t>
  </si>
  <si>
    <t>21-022-0016</t>
  </si>
  <si>
    <t>X1-BOOST-3K-G4</t>
  </si>
  <si>
    <t>21-022-0017</t>
  </si>
  <si>
    <t>X1-BOOST-3.3K-G4</t>
  </si>
  <si>
    <t>21-022-0018</t>
  </si>
  <si>
    <t>X1-BOOST-3.6K-G4</t>
  </si>
  <si>
    <t>21-022-0019</t>
  </si>
  <si>
    <t>X1-BOOST-4.2K-G4</t>
  </si>
  <si>
    <t>21-022-0020</t>
  </si>
  <si>
    <t>X1-BOOST-5K-G4</t>
  </si>
  <si>
    <t>24-022-0021</t>
  </si>
  <si>
    <t>X1-IES</t>
  </si>
  <si>
    <t>X1-IES-2.5K</t>
  </si>
  <si>
    <t>X1-IES G5.0</t>
  </si>
  <si>
    <t>24-022-0022</t>
  </si>
  <si>
    <t>X1-IES-3K</t>
  </si>
  <si>
    <t>24-022-0023</t>
  </si>
  <si>
    <t>X1-IES-3.7K</t>
  </si>
  <si>
    <t>24-022-0024</t>
  </si>
  <si>
    <t>X1-IES-4.6K</t>
  </si>
  <si>
    <t>24-022-0025</t>
  </si>
  <si>
    <t>X1-IES-5K</t>
  </si>
  <si>
    <t>21-022-0026</t>
  </si>
  <si>
    <t>X1-MINI-G4</t>
  </si>
  <si>
    <t>X1-MINI-0.6K-G4</t>
  </si>
  <si>
    <t>MINI G4.0</t>
  </si>
  <si>
    <t>21-022-0027</t>
  </si>
  <si>
    <t>X1-MINI-0.7K-G4</t>
  </si>
  <si>
    <t>21-022-0028</t>
  </si>
  <si>
    <t>X1-MINI-0.8K-G4</t>
  </si>
  <si>
    <t>21-022-0029</t>
  </si>
  <si>
    <t>X1-MINI-1.1K-G4</t>
  </si>
  <si>
    <t>21-022-0030</t>
  </si>
  <si>
    <t>X1-MINI-1.5K-G4</t>
  </si>
  <si>
    <t>21-022-0031</t>
  </si>
  <si>
    <t>X1-MINI-2.0K-G4</t>
  </si>
  <si>
    <t>21-022-0032</t>
  </si>
  <si>
    <t>X1-MINI-2.5K-G4</t>
  </si>
  <si>
    <t>21-022-0033</t>
  </si>
  <si>
    <t>X1-MINI-3.0K-G4</t>
  </si>
  <si>
    <t>21-022-0034</t>
  </si>
  <si>
    <t>X1-MINI-3.3K-G4</t>
  </si>
  <si>
    <t>21-022-0035</t>
  </si>
  <si>
    <t>X1-MINI-3.7K-G4</t>
  </si>
  <si>
    <t>21-022-0036</t>
  </si>
  <si>
    <t>X1-MINI-4.0K-G4</t>
  </si>
  <si>
    <t>21-003-0001</t>
  </si>
  <si>
    <t>Solis (Ginlong Technologies Co., Ltd.)</t>
  </si>
  <si>
    <t>RHI-3K-48ES</t>
  </si>
  <si>
    <t>21-003-0002</t>
  </si>
  <si>
    <t>RHI-3.6K-48ES</t>
  </si>
  <si>
    <t>21-003-0003</t>
  </si>
  <si>
    <t>RHI-4.6K-48ES</t>
  </si>
  <si>
    <t>21-003-0004</t>
  </si>
  <si>
    <t>RHI-5K-48ES</t>
  </si>
  <si>
    <t>21-003-0005</t>
  </si>
  <si>
    <t>RHI-3K-48ES-5G</t>
  </si>
  <si>
    <t>21-003-0006</t>
  </si>
  <si>
    <t>RHI-3.6K-48ES-5G</t>
  </si>
  <si>
    <t>21-003-0007</t>
  </si>
  <si>
    <t>RHI-4.6K-48ES-5G</t>
  </si>
  <si>
    <t>21-003-0008</t>
  </si>
  <si>
    <t>RHI-5K-48ES-5G</t>
  </si>
  <si>
    <t>21-003-0009</t>
  </si>
  <si>
    <t>S5-EH1P3K-L</t>
  </si>
  <si>
    <t>21-003-0010</t>
  </si>
  <si>
    <t>S5-EH1P3.6K-L</t>
  </si>
  <si>
    <t>21-003-0011</t>
  </si>
  <si>
    <t>S5-EH1P4.6K-L</t>
  </si>
  <si>
    <t>21-003-0012</t>
  </si>
  <si>
    <t>S5-EH1P5K-L</t>
  </si>
  <si>
    <t>21-003-0013</t>
  </si>
  <si>
    <t>S6-EH3P3K-H-EU</t>
  </si>
  <si>
    <t>21-003-0014</t>
  </si>
  <si>
    <t>S6-EH3P4K-H-EU</t>
  </si>
  <si>
    <t>21-003-0015</t>
  </si>
  <si>
    <t>S6-EH3P5K-H-EU</t>
  </si>
  <si>
    <t>21-003-0016</t>
  </si>
  <si>
    <t>S6-EH3P6K-H-EU</t>
  </si>
  <si>
    <t>21-003-0017</t>
  </si>
  <si>
    <t>S6-EH3P8K-H-EU</t>
  </si>
  <si>
    <t>21-003-0018</t>
  </si>
  <si>
    <t>S6-EH3P10K-H-EU</t>
  </si>
  <si>
    <t>21-003-0019</t>
  </si>
  <si>
    <t>RHI-3P3K-HVES-5G</t>
  </si>
  <si>
    <t>A1</t>
  </si>
  <si>
    <t>21-003-0020</t>
  </si>
  <si>
    <t>RHI-3P5K-HVES-5G</t>
  </si>
  <si>
    <t>21-003-0021</t>
  </si>
  <si>
    <t>RHI-3P8K-HVES-5G</t>
  </si>
  <si>
    <t>21-003-0022</t>
  </si>
  <si>
    <t>RHI-3P4K-HVES-5G</t>
  </si>
  <si>
    <t>21-003-0023</t>
  </si>
  <si>
    <t>RHI-3P6K-HVES-5G</t>
  </si>
  <si>
    <t>21-003-0024</t>
  </si>
  <si>
    <t>Solis-1P2.5K-4G</t>
  </si>
  <si>
    <t>V2E</t>
  </si>
  <si>
    <t>21-003-0025</t>
  </si>
  <si>
    <t>Solis-1P3.6K-4G</t>
  </si>
  <si>
    <t>21-003-0026</t>
  </si>
  <si>
    <t>Solis-1P4.6K-4G</t>
  </si>
  <si>
    <t>21-003-0027</t>
  </si>
  <si>
    <t>Solis-1P3K-4G</t>
  </si>
  <si>
    <t>21-003-0028</t>
  </si>
  <si>
    <t>Solis-1P4K-4G</t>
  </si>
  <si>
    <t>21-003-0029</t>
  </si>
  <si>
    <t>Solis-1P5K-4G</t>
  </si>
  <si>
    <t>21-003-0030</t>
  </si>
  <si>
    <t>S5-GR1P2.5K</t>
  </si>
  <si>
    <t>21-003-0031</t>
  </si>
  <si>
    <t>S5-GR1P3.6K</t>
  </si>
  <si>
    <t>21-003-0032</t>
  </si>
  <si>
    <t>S5-GR1P4.6K</t>
  </si>
  <si>
    <t>21-003-0033</t>
  </si>
  <si>
    <t>S5-GR1P3K</t>
  </si>
  <si>
    <t>21-003-0034</t>
  </si>
  <si>
    <t>S5-GR1P4K</t>
  </si>
  <si>
    <t>21-003-0035</t>
  </si>
  <si>
    <t>S5-GR1P5K</t>
  </si>
  <si>
    <t>21-003-0036</t>
  </si>
  <si>
    <t>Solis-mini-700-4G</t>
  </si>
  <si>
    <t>21-003-0037</t>
  </si>
  <si>
    <t>Solis-mini-1000-4G</t>
  </si>
  <si>
    <t>21-003-0038</t>
  </si>
  <si>
    <t>Solis-mini-1500-4G</t>
  </si>
  <si>
    <t>21-003-0039</t>
  </si>
  <si>
    <t>Solis-mini-2000-4G</t>
  </si>
  <si>
    <t>21-003-0040</t>
  </si>
  <si>
    <t>Solis-mini-2500-4G</t>
  </si>
  <si>
    <t>21-003-0041</t>
  </si>
  <si>
    <t>Solis-mini-3000-4G</t>
  </si>
  <si>
    <t>21-003-0042</t>
  </si>
  <si>
    <t>Solis-mini-3600-4G</t>
  </si>
  <si>
    <t>21-003-0043</t>
  </si>
  <si>
    <t>S5-GR1P0.7K-M</t>
  </si>
  <si>
    <t>21-003-0044</t>
  </si>
  <si>
    <t>S5-GR1P1K-M</t>
  </si>
  <si>
    <t>21-003-0045</t>
  </si>
  <si>
    <t>S5-GR1P1.5K-M</t>
  </si>
  <si>
    <t>21-003-0046</t>
  </si>
  <si>
    <t>S5-GR1P2K-M</t>
  </si>
  <si>
    <t>21-003-0047</t>
  </si>
  <si>
    <t>S5-GR1P2.5K-M</t>
  </si>
  <si>
    <t>21-003-0048</t>
  </si>
  <si>
    <t>S5-GR1P3K-M</t>
  </si>
  <si>
    <t>21-003-0049</t>
  </si>
  <si>
    <t>S5-GR1P3.6K-M</t>
  </si>
  <si>
    <t>21-003-0050</t>
  </si>
  <si>
    <t>Solis-3P3K-4G</t>
  </si>
  <si>
    <t>21-003-0051</t>
  </si>
  <si>
    <t>Solis-3P4K-4G</t>
  </si>
  <si>
    <t>21-003-0052</t>
  </si>
  <si>
    <t>Solis-3P5K-4G</t>
  </si>
  <si>
    <t>21-003-0053</t>
  </si>
  <si>
    <t>Solis-3P6K-4G</t>
  </si>
  <si>
    <t>21-003-0054</t>
  </si>
  <si>
    <t>Solis-3P8K-4G</t>
  </si>
  <si>
    <t>21-003-0055</t>
  </si>
  <si>
    <t>Solis-3P9K-4G</t>
  </si>
  <si>
    <t>21-003-0056</t>
  </si>
  <si>
    <t>Solis-3P10K-4G</t>
  </si>
  <si>
    <t>21-003-0059</t>
  </si>
  <si>
    <t>S5-GR3P3K</t>
  </si>
  <si>
    <t>21-003-0060</t>
  </si>
  <si>
    <t>S5-GR3P4K</t>
  </si>
  <si>
    <t>21-003-0061</t>
  </si>
  <si>
    <t>S5-GR3P5K</t>
  </si>
  <si>
    <t>21-003-0062</t>
  </si>
  <si>
    <t>S5-GR3P6K</t>
  </si>
  <si>
    <t>21-003-0063</t>
  </si>
  <si>
    <t>S5-GR3P8K</t>
  </si>
  <si>
    <t>21-003-0064</t>
  </si>
  <si>
    <t>S5-GR3P9K</t>
  </si>
  <si>
    <t>21-003-0065</t>
  </si>
  <si>
    <t>S5-GR3P10K</t>
  </si>
  <si>
    <t>21-024-0001</t>
  </si>
  <si>
    <t>Zhejiang Benyi New Energy Co.,Ltd.</t>
  </si>
  <si>
    <t>BYM500</t>
  </si>
  <si>
    <t>V1.82</t>
  </si>
  <si>
    <t>21-024-0002</t>
  </si>
  <si>
    <t>BYM550</t>
  </si>
  <si>
    <t>21-024-0003</t>
  </si>
  <si>
    <t>BYM600</t>
  </si>
  <si>
    <t>21-024-0004</t>
  </si>
  <si>
    <t>BYM800</t>
  </si>
  <si>
    <t>V4.05</t>
  </si>
  <si>
    <t>21-024-0005</t>
  </si>
  <si>
    <t>BYM1000</t>
  </si>
  <si>
    <t>21-024-0006</t>
  </si>
  <si>
    <t>BYM1200</t>
  </si>
  <si>
    <t>21-024-0007</t>
  </si>
  <si>
    <t>BYM2000</t>
  </si>
  <si>
    <t>21-024-0008</t>
  </si>
  <si>
    <t>BYM2400</t>
  </si>
  <si>
    <t>Date Submitted (DD/MM/YYYY)</t>
  </si>
  <si>
    <t>Export Limiting Relay ? 
(Yes / No)</t>
  </si>
  <si>
    <t>31-017-0001</t>
  </si>
  <si>
    <t>Fronius</t>
  </si>
  <si>
    <t>Smart Meter</t>
  </si>
  <si>
    <t>TS 100A-1</t>
  </si>
  <si>
    <t>No</t>
  </si>
  <si>
    <t>31-017-0002</t>
  </si>
  <si>
    <t>UL 240 V-3</t>
  </si>
  <si>
    <t>31-017-0003</t>
  </si>
  <si>
    <t>UL 480 V-3</t>
  </si>
  <si>
    <t>31-003-0001</t>
  </si>
  <si>
    <t>PV Inverter Energy Meter</t>
  </si>
  <si>
    <t>ACR10R-D16TE</t>
  </si>
  <si>
    <t>31-003-0002</t>
  </si>
  <si>
    <t>Smart meter</t>
  </si>
  <si>
    <t>DTSD1352-C</t>
  </si>
  <si>
    <t>31-003-0003</t>
  </si>
  <si>
    <t>Export power Manager</t>
  </si>
  <si>
    <t>EPM1-5G</t>
  </si>
  <si>
    <t>A2</t>
  </si>
  <si>
    <t>V1</t>
  </si>
  <si>
    <t>31-003-0004</t>
  </si>
  <si>
    <t>EPM3-5G</t>
  </si>
  <si>
    <t>31-003-0005</t>
  </si>
  <si>
    <t>EPM3-5G-PLUS</t>
  </si>
  <si>
    <t>31-003-0006</t>
  </si>
  <si>
    <t>EPM3-5G-PRO</t>
  </si>
  <si>
    <t>31-018-0001</t>
  </si>
  <si>
    <t>SolPlanet</t>
  </si>
  <si>
    <t>SolPlanet ELS System</t>
  </si>
  <si>
    <t>Generation Register</t>
  </si>
  <si>
    <t>Filter Models based on Manufacturer Name</t>
  </si>
  <si>
    <t>Models</t>
  </si>
  <si>
    <t>Manufacturer*</t>
  </si>
  <si>
    <t>Model Reference*</t>
  </si>
  <si>
    <t>ESBN</t>
  </si>
  <si>
    <t>80K-5G-PROT-3P-ESS-50-100</t>
  </si>
  <si>
    <t>Red</t>
  </si>
  <si>
    <t>Amendments - Small scale should point towards Fault level calculator</t>
  </si>
  <si>
    <t>Eliminate Null Entries</t>
  </si>
  <si>
    <t>Connection stsatus is not working</t>
  </si>
  <si>
    <t xml:space="preserve">Preparation Table </t>
  </si>
  <si>
    <t>Unique Make</t>
  </si>
  <si>
    <t>Fault Level Location_LV</t>
  </si>
  <si>
    <t>Fault Level Location_HV</t>
  </si>
  <si>
    <t>Small Scale Generators Fault Level Calculator HV and LV</t>
  </si>
  <si>
    <t>Manufacturer (1)</t>
  </si>
  <si>
    <t>Model Reference (1)</t>
  </si>
  <si>
    <t>Connection Location</t>
  </si>
  <si>
    <t>Number</t>
  </si>
  <si>
    <t>Required Fault Level</t>
  </si>
  <si>
    <t xml:space="preserve">ESBN </t>
  </si>
  <si>
    <t>LV</t>
  </si>
  <si>
    <t>Source Impedance</t>
  </si>
  <si>
    <t>R</t>
  </si>
  <si>
    <t>X</t>
  </si>
  <si>
    <t>Z</t>
  </si>
  <si>
    <t>Fault level</t>
  </si>
  <si>
    <t>MVA</t>
  </si>
  <si>
    <t>Notes;</t>
  </si>
  <si>
    <t>(1) Enter make and model reference of proposed equipment to return requirements of connection characteristics</t>
  </si>
  <si>
    <t>(2) Select Connection Location and No of Devices</t>
  </si>
  <si>
    <t>(3) Enter source Impedance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</si>
</sst>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0C0D0E"/>
      <name val="Var(--ff-mono)"/>
    </font>
    <font>
      <sz val="8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u/>
      <sz val="12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u/>
      <sz val="12"/>
      <color rgb="FF003C71"/>
      <name val="Calibri"/>
      <family val="2"/>
      <scheme val="minor"/>
    </font>
    <font>
      <b/>
      <sz val="12"/>
      <color rgb="FF003C71"/>
      <name val="Calibri"/>
      <family val="2"/>
      <scheme val="minor"/>
    </font>
    <font>
      <b/>
      <sz val="11"/>
      <color rgb="FF003C71"/>
      <name val="Calibri"/>
      <family val="2"/>
      <scheme val="minor"/>
    </font>
    <font>
      <b/>
      <u/>
      <sz val="11"/>
      <color rgb="FF003C71"/>
      <name val="Calibri"/>
      <family val="2"/>
      <scheme val="minor"/>
    </font>
    <font>
      <b/>
      <sz val="11"/>
      <color rgb="FF111C2D"/>
      <name val="Calibri"/>
      <family val="2"/>
      <scheme val="minor"/>
    </font>
    <font>
      <b/>
      <sz val="12"/>
      <color rgb="FF111C2D"/>
      <name val="Calibri"/>
      <family val="2"/>
      <scheme val="minor"/>
    </font>
    <font>
      <b/>
      <u/>
      <sz val="26"/>
      <color rgb="FF111C2D"/>
      <name val="Calibri"/>
      <family val="2"/>
      <scheme val="minor"/>
    </font>
    <font>
      <b/>
      <u/>
      <sz val="24"/>
      <color theme="0"/>
      <name val="Calibri"/>
      <family val="2"/>
      <scheme val="minor"/>
    </font>
    <font>
      <sz val="12"/>
      <color rgb="FF003C7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3C71"/>
        <bgColor indexed="64"/>
      </patternFill>
    </fill>
    <fill>
      <patternFill patternType="solid">
        <fgColor rgb="FF009FDF"/>
        <bgColor indexed="64"/>
      </patternFill>
    </fill>
    <fill>
      <patternFill patternType="solid">
        <fgColor rgb="FF0076B7"/>
        <bgColor indexed="64"/>
      </patternFill>
    </fill>
    <fill>
      <patternFill patternType="solid">
        <fgColor rgb="FFFFCD00"/>
        <bgColor indexed="64"/>
      </patternFill>
    </fill>
    <fill>
      <patternFill patternType="solid">
        <fgColor rgb="FFB6BF00"/>
        <bgColor indexed="64"/>
      </patternFill>
    </fill>
    <fill>
      <patternFill patternType="solid">
        <fgColor rgb="FFA59D95"/>
        <bgColor indexed="64"/>
      </patternFill>
    </fill>
    <fill>
      <patternFill patternType="solid">
        <fgColor rgb="FF63666A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1" fillId="0" borderId="0"/>
  </cellStyleXfs>
  <cellXfs count="153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 indent="1"/>
    </xf>
    <xf numFmtId="0" fontId="0" fillId="2" borderId="0" xfId="0" quotePrefix="1" applyFill="1"/>
    <xf numFmtId="0" fontId="7" fillId="3" borderId="4" xfId="0" applyFont="1" applyFill="1" applyBorder="1"/>
    <xf numFmtId="0" fontId="7" fillId="3" borderId="6" xfId="0" applyFont="1" applyFill="1" applyBorder="1"/>
    <xf numFmtId="0" fontId="7" fillId="3" borderId="0" xfId="0" applyFont="1" applyFill="1" applyAlignment="1">
      <alignment horizontal="center" vertical="center"/>
    </xf>
    <xf numFmtId="0" fontId="7" fillId="3" borderId="8" xfId="0" applyFont="1" applyFill="1" applyBorder="1"/>
    <xf numFmtId="0" fontId="9" fillId="3" borderId="3" xfId="0" applyFont="1" applyFill="1" applyBorder="1"/>
    <xf numFmtId="0" fontId="8" fillId="3" borderId="3" xfId="0" applyFont="1" applyFill="1" applyBorder="1" applyAlignment="1">
      <alignment horizontal="center"/>
    </xf>
    <xf numFmtId="0" fontId="9" fillId="3" borderId="5" xfId="0" applyFont="1" applyFill="1" applyBorder="1"/>
    <xf numFmtId="0" fontId="9" fillId="3" borderId="0" xfId="0" applyFont="1" applyFill="1"/>
    <xf numFmtId="0" fontId="9" fillId="3" borderId="0" xfId="0" applyFont="1" applyFill="1" applyAlignment="1">
      <alignment horizontal="center" vertical="center"/>
    </xf>
    <xf numFmtId="0" fontId="9" fillId="3" borderId="7" xfId="0" applyFont="1" applyFill="1" applyBorder="1"/>
    <xf numFmtId="0" fontId="9" fillId="3" borderId="7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vertical="center" wrapText="1"/>
    </xf>
    <xf numFmtId="0" fontId="9" fillId="3" borderId="9" xfId="0" applyFont="1" applyFill="1" applyBorder="1"/>
    <xf numFmtId="0" fontId="9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1" fillId="2" borderId="0" xfId="0" applyFont="1" applyFill="1"/>
    <xf numFmtId="0" fontId="10" fillId="10" borderId="6" xfId="0" applyFont="1" applyFill="1" applyBorder="1"/>
    <xf numFmtId="0" fontId="10" fillId="10" borderId="0" xfId="0" applyFont="1" applyFill="1"/>
    <xf numFmtId="0" fontId="10" fillId="10" borderId="7" xfId="0" applyFont="1" applyFill="1" applyBorder="1"/>
    <xf numFmtId="0" fontId="5" fillId="10" borderId="4" xfId="0" applyFont="1" applyFill="1" applyBorder="1"/>
    <xf numFmtId="0" fontId="5" fillId="10" borderId="3" xfId="0" applyFont="1" applyFill="1" applyBorder="1"/>
    <xf numFmtId="0" fontId="5" fillId="10" borderId="5" xfId="0" applyFont="1" applyFill="1" applyBorder="1"/>
    <xf numFmtId="0" fontId="5" fillId="10" borderId="6" xfId="0" applyFont="1" applyFill="1" applyBorder="1"/>
    <xf numFmtId="0" fontId="5" fillId="10" borderId="0" xfId="0" applyFont="1" applyFill="1"/>
    <xf numFmtId="0" fontId="5" fillId="10" borderId="7" xfId="0" applyFont="1" applyFill="1" applyBorder="1"/>
    <xf numFmtId="0" fontId="10" fillId="10" borderId="8" xfId="0" applyFont="1" applyFill="1" applyBorder="1"/>
    <xf numFmtId="0" fontId="11" fillId="10" borderId="0" xfId="1" applyFont="1" applyFill="1" applyBorder="1" applyProtection="1">
      <protection locked="0"/>
    </xf>
    <xf numFmtId="0" fontId="10" fillId="10" borderId="9" xfId="0" applyFont="1" applyFill="1" applyBorder="1"/>
    <xf numFmtId="0" fontId="10" fillId="10" borderId="10" xfId="0" applyFont="1" applyFill="1" applyBorder="1"/>
    <xf numFmtId="0" fontId="12" fillId="10" borderId="0" xfId="0" applyFont="1" applyFill="1"/>
    <xf numFmtId="0" fontId="13" fillId="7" borderId="2" xfId="0" applyFont="1" applyFill="1" applyBorder="1" applyAlignment="1">
      <alignment horizontal="center" vertical="center"/>
    </xf>
    <xf numFmtId="0" fontId="13" fillId="7" borderId="25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/>
    </xf>
    <xf numFmtId="0" fontId="5" fillId="6" borderId="27" xfId="0" applyFont="1" applyFill="1" applyBorder="1" applyAlignment="1">
      <alignment horizontal="center" vertical="center"/>
    </xf>
    <xf numFmtId="0" fontId="5" fillId="5" borderId="27" xfId="0" applyFont="1" applyFill="1" applyBorder="1" applyAlignment="1">
      <alignment horizontal="center" vertical="center"/>
    </xf>
    <xf numFmtId="0" fontId="5" fillId="6" borderId="18" xfId="0" applyFont="1" applyFill="1" applyBorder="1" applyAlignment="1">
      <alignment horizontal="center" vertical="center"/>
    </xf>
    <xf numFmtId="0" fontId="12" fillId="10" borderId="0" xfId="0" applyFont="1" applyFill="1" applyAlignment="1">
      <alignment vertical="center"/>
    </xf>
    <xf numFmtId="0" fontId="13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vertical="center"/>
    </xf>
    <xf numFmtId="0" fontId="12" fillId="10" borderId="0" xfId="0" applyFont="1" applyFill="1" applyAlignment="1">
      <alignment horizontal="center" vertical="center"/>
    </xf>
    <xf numFmtId="0" fontId="5" fillId="10" borderId="0" xfId="0" applyFont="1" applyFill="1" applyAlignment="1">
      <alignment vertical="center"/>
    </xf>
    <xf numFmtId="0" fontId="5" fillId="10" borderId="0" xfId="0" applyFont="1" applyFill="1" applyAlignment="1">
      <alignment horizontal="center" vertical="center"/>
    </xf>
    <xf numFmtId="0" fontId="5" fillId="10" borderId="0" xfId="0" applyFont="1" applyFill="1" applyAlignment="1" applyProtection="1">
      <alignment horizontal="center" vertical="center"/>
      <protection locked="0"/>
    </xf>
    <xf numFmtId="0" fontId="12" fillId="10" borderId="0" xfId="0" applyFont="1" applyFill="1" applyAlignment="1" applyProtection="1">
      <alignment horizontal="center" vertical="center"/>
      <protection locked="0"/>
    </xf>
    <xf numFmtId="164" fontId="12" fillId="9" borderId="2" xfId="0" applyNumberFormat="1" applyFont="1" applyFill="1" applyBorder="1" applyAlignment="1">
      <alignment horizontal="center" vertical="center"/>
    </xf>
    <xf numFmtId="2" fontId="12" fillId="10" borderId="0" xfId="0" applyNumberFormat="1" applyFont="1" applyFill="1" applyAlignment="1">
      <alignment horizontal="center" vertical="center"/>
    </xf>
    <xf numFmtId="0" fontId="9" fillId="3" borderId="0" xfId="0" applyFont="1" applyFill="1" applyAlignment="1">
      <alignment vertical="center"/>
    </xf>
    <xf numFmtId="0" fontId="7" fillId="11" borderId="17" xfId="0" applyFont="1" applyFill="1" applyBorder="1" applyAlignment="1">
      <alignment horizontal="center" vertical="center" wrapText="1"/>
    </xf>
    <xf numFmtId="164" fontId="5" fillId="6" borderId="2" xfId="0" applyNumberFormat="1" applyFont="1" applyFill="1" applyBorder="1" applyAlignment="1">
      <alignment horizontal="center" vertical="center"/>
    </xf>
    <xf numFmtId="0" fontId="16" fillId="12" borderId="4" xfId="0" applyFont="1" applyFill="1" applyBorder="1" applyAlignment="1">
      <alignment horizontal="left" vertical="center"/>
    </xf>
    <xf numFmtId="0" fontId="16" fillId="12" borderId="3" xfId="0" applyFont="1" applyFill="1" applyBorder="1" applyAlignment="1">
      <alignment horizontal="left" vertical="center"/>
    </xf>
    <xf numFmtId="0" fontId="16" fillId="12" borderId="5" xfId="0" applyFont="1" applyFill="1" applyBorder="1" applyAlignment="1">
      <alignment horizontal="left" vertical="center"/>
    </xf>
    <xf numFmtId="0" fontId="16" fillId="12" borderId="6" xfId="0" applyFont="1" applyFill="1" applyBorder="1"/>
    <xf numFmtId="0" fontId="16" fillId="12" borderId="0" xfId="0" applyFont="1" applyFill="1"/>
    <xf numFmtId="0" fontId="16" fillId="12" borderId="7" xfId="0" applyFont="1" applyFill="1" applyBorder="1"/>
    <xf numFmtId="0" fontId="16" fillId="12" borderId="8" xfId="0" applyFont="1" applyFill="1" applyBorder="1"/>
    <xf numFmtId="0" fontId="16" fillId="12" borderId="9" xfId="0" applyFont="1" applyFill="1" applyBorder="1"/>
    <xf numFmtId="0" fontId="16" fillId="12" borderId="10" xfId="0" applyFont="1" applyFill="1" applyBorder="1"/>
    <xf numFmtId="0" fontId="7" fillId="6" borderId="18" xfId="0" applyFont="1" applyFill="1" applyBorder="1" applyAlignment="1">
      <alignment horizontal="center" vertical="center"/>
    </xf>
    <xf numFmtId="0" fontId="7" fillId="6" borderId="16" xfId="0" applyFont="1" applyFill="1" applyBorder="1" applyAlignment="1">
      <alignment horizontal="center" vertical="center"/>
    </xf>
    <xf numFmtId="0" fontId="7" fillId="5" borderId="27" xfId="0" applyFont="1" applyFill="1" applyBorder="1" applyAlignment="1">
      <alignment horizontal="center" vertical="center"/>
    </xf>
    <xf numFmtId="0" fontId="7" fillId="6" borderId="21" xfId="0" applyFont="1" applyFill="1" applyBorder="1" applyAlignment="1">
      <alignment horizontal="center" vertical="center"/>
    </xf>
    <xf numFmtId="0" fontId="7" fillId="8" borderId="18" xfId="0" applyFont="1" applyFill="1" applyBorder="1" applyAlignment="1" applyProtection="1">
      <alignment horizontal="center" vertical="center"/>
      <protection locked="0"/>
    </xf>
    <xf numFmtId="0" fontId="17" fillId="0" borderId="0" xfId="0" applyFont="1" applyAlignment="1">
      <alignment wrapText="1"/>
    </xf>
    <xf numFmtId="0" fontId="17" fillId="0" borderId="0" xfId="0" applyFont="1" applyAlignment="1">
      <alignment horizontal="left" wrapText="1"/>
    </xf>
    <xf numFmtId="14" fontId="17" fillId="0" borderId="0" xfId="0" applyNumberFormat="1" applyFont="1" applyAlignment="1">
      <alignment horizontal="left" wrapText="1"/>
    </xf>
    <xf numFmtId="0" fontId="0" fillId="2" borderId="0" xfId="0" applyFill="1" applyAlignment="1">
      <alignment horizontal="left"/>
    </xf>
    <xf numFmtId="0" fontId="0" fillId="0" borderId="0" xfId="0" applyAlignment="1">
      <alignment wrapText="1"/>
    </xf>
    <xf numFmtId="0" fontId="0" fillId="13" borderId="0" xfId="0" applyFill="1"/>
    <xf numFmtId="0" fontId="5" fillId="4" borderId="34" xfId="0" applyFont="1" applyFill="1" applyBorder="1" applyAlignment="1">
      <alignment vertical="center" wrapText="1"/>
    </xf>
    <xf numFmtId="14" fontId="5" fillId="4" borderId="35" xfId="0" applyNumberFormat="1" applyFont="1" applyFill="1" applyBorder="1" applyAlignment="1">
      <alignment vertical="center" wrapText="1"/>
    </xf>
    <xf numFmtId="0" fontId="5" fillId="4" borderId="35" xfId="0" applyFont="1" applyFill="1" applyBorder="1" applyAlignment="1">
      <alignment vertical="center" wrapText="1"/>
    </xf>
    <xf numFmtId="0" fontId="17" fillId="2" borderId="33" xfId="0" applyFont="1" applyFill="1" applyBorder="1"/>
    <xf numFmtId="14" fontId="17" fillId="2" borderId="1" xfId="0" applyNumberFormat="1" applyFont="1" applyFill="1" applyBorder="1"/>
    <xf numFmtId="0" fontId="17" fillId="2" borderId="1" xfId="0" applyFont="1" applyFill="1" applyBorder="1"/>
    <xf numFmtId="0" fontId="17" fillId="2" borderId="1" xfId="0" applyFont="1" applyFill="1" applyBorder="1" applyAlignment="1">
      <alignment horizontal="left"/>
    </xf>
    <xf numFmtId="0" fontId="17" fillId="2" borderId="36" xfId="0" applyFont="1" applyFill="1" applyBorder="1"/>
    <xf numFmtId="14" fontId="17" fillId="2" borderId="37" xfId="0" applyNumberFormat="1" applyFont="1" applyFill="1" applyBorder="1"/>
    <xf numFmtId="0" fontId="17" fillId="2" borderId="37" xfId="0" applyFont="1" applyFill="1" applyBorder="1"/>
    <xf numFmtId="0" fontId="18" fillId="14" borderId="33" xfId="0" applyFont="1" applyFill="1" applyBorder="1" applyAlignment="1">
      <alignment wrapText="1"/>
    </xf>
    <xf numFmtId="14" fontId="18" fillId="14" borderId="1" xfId="0" applyNumberFormat="1" applyFont="1" applyFill="1" applyBorder="1" applyAlignment="1">
      <alignment wrapText="1"/>
    </xf>
    <xf numFmtId="0" fontId="18" fillId="14" borderId="1" xfId="0" applyFont="1" applyFill="1" applyBorder="1" applyAlignment="1">
      <alignment wrapText="1"/>
    </xf>
    <xf numFmtId="0" fontId="17" fillId="2" borderId="1" xfId="0" applyFont="1" applyFill="1" applyBorder="1" applyAlignment="1">
      <alignment wrapText="1"/>
    </xf>
    <xf numFmtId="0" fontId="0" fillId="2" borderId="1" xfId="0" applyFill="1" applyBorder="1" applyAlignment="1">
      <alignment horizontal="left" wrapText="1"/>
    </xf>
    <xf numFmtId="14" fontId="0" fillId="2" borderId="1" xfId="0" applyNumberFormat="1" applyFill="1" applyBorder="1" applyAlignment="1">
      <alignment horizontal="left" wrapText="1"/>
    </xf>
    <xf numFmtId="0" fontId="0" fillId="2" borderId="1" xfId="0" applyFill="1" applyBorder="1" applyAlignment="1">
      <alignment horizontal="left"/>
    </xf>
    <xf numFmtId="2" fontId="0" fillId="2" borderId="1" xfId="0" applyNumberFormat="1" applyFill="1" applyBorder="1" applyAlignment="1">
      <alignment horizontal="left"/>
    </xf>
    <xf numFmtId="0" fontId="0" fillId="2" borderId="33" xfId="0" applyFill="1" applyBorder="1" applyAlignment="1">
      <alignment horizontal="left"/>
    </xf>
    <xf numFmtId="14" fontId="0" fillId="2" borderId="1" xfId="0" applyNumberFormat="1" applyFill="1" applyBorder="1" applyAlignment="1">
      <alignment horizontal="left"/>
    </xf>
    <xf numFmtId="0" fontId="19" fillId="2" borderId="33" xfId="0" applyFont="1" applyFill="1" applyBorder="1" applyAlignment="1">
      <alignment horizontal="left"/>
    </xf>
    <xf numFmtId="14" fontId="19" fillId="2" borderId="1" xfId="0" applyNumberFormat="1" applyFont="1" applyFill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2" fontId="19" fillId="2" borderId="1" xfId="0" applyNumberFormat="1" applyFont="1" applyFill="1" applyBorder="1" applyAlignment="1">
      <alignment horizontal="left"/>
    </xf>
    <xf numFmtId="0" fontId="0" fillId="2" borderId="36" xfId="0" applyFill="1" applyBorder="1" applyAlignment="1">
      <alignment horizontal="left"/>
    </xf>
    <xf numFmtId="14" fontId="0" fillId="2" borderId="37" xfId="0" applyNumberFormat="1" applyFill="1" applyBorder="1" applyAlignment="1">
      <alignment horizontal="left"/>
    </xf>
    <xf numFmtId="0" fontId="0" fillId="2" borderId="37" xfId="0" applyFill="1" applyBorder="1" applyAlignment="1">
      <alignment horizontal="left"/>
    </xf>
    <xf numFmtId="2" fontId="0" fillId="2" borderId="37" xfId="0" applyNumberFormat="1" applyFill="1" applyBorder="1" applyAlignment="1">
      <alignment horizontal="left"/>
    </xf>
    <xf numFmtId="0" fontId="0" fillId="2" borderId="0" xfId="0" applyFill="1" applyAlignment="1">
      <alignment horizontal="left" vertical="center"/>
    </xf>
    <xf numFmtId="0" fontId="2" fillId="2" borderId="0" xfId="1" applyFill="1" applyBorder="1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4" fontId="0" fillId="0" borderId="0" xfId="0" applyNumberFormat="1"/>
    <xf numFmtId="2" fontId="0" fillId="0" borderId="0" xfId="0" applyNumberFormat="1"/>
    <xf numFmtId="0" fontId="7" fillId="4" borderId="34" xfId="0" applyFont="1" applyFill="1" applyBorder="1" applyAlignment="1">
      <alignment horizontal="left" vertical="center" wrapText="1"/>
    </xf>
    <xf numFmtId="14" fontId="7" fillId="4" borderId="35" xfId="0" applyNumberFormat="1" applyFont="1" applyFill="1" applyBorder="1" applyAlignment="1">
      <alignment horizontal="left" vertical="center" wrapText="1"/>
    </xf>
    <xf numFmtId="0" fontId="7" fillId="4" borderId="35" xfId="0" applyFont="1" applyFill="1" applyBorder="1" applyAlignment="1">
      <alignment horizontal="left" vertical="center" wrapText="1"/>
    </xf>
    <xf numFmtId="0" fontId="20" fillId="14" borderId="33" xfId="0" applyFont="1" applyFill="1" applyBorder="1" applyAlignment="1">
      <alignment horizontal="left" wrapText="1"/>
    </xf>
    <xf numFmtId="14" fontId="20" fillId="14" borderId="1" xfId="0" applyNumberFormat="1" applyFont="1" applyFill="1" applyBorder="1" applyAlignment="1">
      <alignment horizontal="left" wrapText="1"/>
    </xf>
    <xf numFmtId="0" fontId="20" fillId="14" borderId="1" xfId="0" applyFont="1" applyFill="1" applyBorder="1" applyAlignment="1">
      <alignment horizontal="left" wrapText="1"/>
    </xf>
    <xf numFmtId="14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left"/>
    </xf>
    <xf numFmtId="0" fontId="0" fillId="2" borderId="1" xfId="0" applyFill="1" applyBorder="1"/>
    <xf numFmtId="0" fontId="13" fillId="7" borderId="11" xfId="0" applyFont="1" applyFill="1" applyBorder="1" applyAlignment="1">
      <alignment horizontal="center" vertical="center"/>
    </xf>
    <xf numFmtId="0" fontId="13" fillId="7" borderId="13" xfId="0" applyFont="1" applyFill="1" applyBorder="1" applyAlignment="1">
      <alignment horizontal="center" vertical="center"/>
    </xf>
    <xf numFmtId="0" fontId="13" fillId="7" borderId="12" xfId="0" applyFont="1" applyFill="1" applyBorder="1" applyAlignment="1">
      <alignment horizontal="center" vertical="center"/>
    </xf>
    <xf numFmtId="0" fontId="13" fillId="7" borderId="14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/>
    </xf>
    <xf numFmtId="0" fontId="13" fillId="7" borderId="15" xfId="0" applyFont="1" applyFill="1" applyBorder="1" applyAlignment="1" applyProtection="1">
      <alignment horizontal="center" vertical="center"/>
      <protection locked="0"/>
    </xf>
    <xf numFmtId="0" fontId="13" fillId="7" borderId="1" xfId="0" applyFont="1" applyFill="1" applyBorder="1" applyAlignment="1" applyProtection="1">
      <alignment horizontal="center" vertical="center"/>
      <protection locked="0"/>
    </xf>
    <xf numFmtId="0" fontId="13" fillId="7" borderId="15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0" fontId="13" fillId="7" borderId="12" xfId="0" applyFont="1" applyFill="1" applyBorder="1" applyAlignment="1" applyProtection="1">
      <alignment horizontal="center" vertical="center"/>
      <protection locked="0"/>
    </xf>
    <xf numFmtId="0" fontId="13" fillId="7" borderId="14" xfId="0" applyFont="1" applyFill="1" applyBorder="1" applyAlignment="1" applyProtection="1">
      <alignment horizontal="center" vertical="center"/>
      <protection locked="0"/>
    </xf>
    <xf numFmtId="14" fontId="7" fillId="5" borderId="28" xfId="0" applyNumberFormat="1" applyFont="1" applyFill="1" applyBorder="1" applyAlignment="1">
      <alignment horizontal="center" vertical="center"/>
    </xf>
    <xf numFmtId="14" fontId="7" fillId="5" borderId="17" xfId="0" applyNumberFormat="1" applyFont="1" applyFill="1" applyBorder="1" applyAlignment="1">
      <alignment horizontal="center" vertical="center"/>
    </xf>
    <xf numFmtId="0" fontId="7" fillId="6" borderId="22" xfId="0" applyFont="1" applyFill="1" applyBorder="1" applyAlignment="1">
      <alignment horizontal="center" vertical="center" wrapText="1"/>
    </xf>
    <xf numFmtId="0" fontId="7" fillId="6" borderId="23" xfId="0" applyFont="1" applyFill="1" applyBorder="1" applyAlignment="1">
      <alignment horizontal="center" vertical="center" wrapText="1"/>
    </xf>
    <xf numFmtId="0" fontId="13" fillId="7" borderId="19" xfId="0" applyFont="1" applyFill="1" applyBorder="1" applyAlignment="1">
      <alignment horizontal="center" vertical="center"/>
    </xf>
    <xf numFmtId="0" fontId="13" fillId="7" borderId="20" xfId="0" applyFont="1" applyFill="1" applyBorder="1" applyAlignment="1">
      <alignment horizontal="center" vertical="center"/>
    </xf>
    <xf numFmtId="0" fontId="9" fillId="8" borderId="28" xfId="0" applyFont="1" applyFill="1" applyBorder="1" applyAlignment="1">
      <alignment horizontal="center" vertical="center" wrapText="1"/>
    </xf>
    <xf numFmtId="0" fontId="9" fillId="8" borderId="30" xfId="0" applyFont="1" applyFill="1" applyBorder="1" applyAlignment="1">
      <alignment horizontal="center" vertical="center" wrapText="1"/>
    </xf>
    <xf numFmtId="0" fontId="9" fillId="8" borderId="17" xfId="0" applyFont="1" applyFill="1" applyBorder="1" applyAlignment="1">
      <alignment horizontal="center" vertical="center" wrapText="1"/>
    </xf>
    <xf numFmtId="164" fontId="7" fillId="5" borderId="14" xfId="0" applyNumberFormat="1" applyFont="1" applyFill="1" applyBorder="1" applyAlignment="1">
      <alignment horizontal="center" vertical="center"/>
    </xf>
    <xf numFmtId="164" fontId="7" fillId="5" borderId="16" xfId="0" applyNumberFormat="1" applyFont="1" applyFill="1" applyBorder="1" applyAlignment="1">
      <alignment horizontal="center" vertical="center"/>
    </xf>
    <xf numFmtId="0" fontId="13" fillId="7" borderId="25" xfId="0" applyFont="1" applyFill="1" applyBorder="1" applyAlignment="1">
      <alignment horizontal="center" vertical="center"/>
    </xf>
    <xf numFmtId="0" fontId="13" fillId="7" borderId="26" xfId="0" applyFont="1" applyFill="1" applyBorder="1" applyAlignment="1">
      <alignment horizontal="center" vertical="center"/>
    </xf>
    <xf numFmtId="0" fontId="6" fillId="5" borderId="24" xfId="1" applyFont="1" applyFill="1" applyBorder="1" applyAlignment="1" applyProtection="1">
      <alignment horizontal="center" vertical="center" wrapText="1"/>
      <protection locked="0"/>
    </xf>
    <xf numFmtId="0" fontId="7" fillId="5" borderId="29" xfId="0" applyFont="1" applyFill="1" applyBorder="1" applyAlignment="1" applyProtection="1">
      <alignment horizontal="center" vertical="center" wrapText="1"/>
      <protection locked="0"/>
    </xf>
    <xf numFmtId="0" fontId="7" fillId="5" borderId="8" xfId="0" applyFont="1" applyFill="1" applyBorder="1" applyAlignment="1" applyProtection="1">
      <alignment horizontal="center" vertical="center" wrapText="1"/>
      <protection locked="0"/>
    </xf>
    <xf numFmtId="0" fontId="7" fillId="5" borderId="10" xfId="0" applyFont="1" applyFill="1" applyBorder="1" applyAlignment="1" applyProtection="1">
      <alignment horizontal="center" vertical="center" wrapText="1"/>
      <protection locked="0"/>
    </xf>
    <xf numFmtId="0" fontId="13" fillId="7" borderId="31" xfId="0" applyFont="1" applyFill="1" applyBorder="1" applyAlignment="1">
      <alignment horizontal="center" vertical="center"/>
    </xf>
    <xf numFmtId="0" fontId="13" fillId="7" borderId="32" xfId="0" applyFont="1" applyFill="1" applyBorder="1" applyAlignment="1">
      <alignment horizontal="center" vertical="center"/>
    </xf>
    <xf numFmtId="0" fontId="16" fillId="12" borderId="6" xfId="0" applyFont="1" applyFill="1" applyBorder="1" applyAlignment="1">
      <alignment horizontal="left" vertical="center"/>
    </xf>
    <xf numFmtId="0" fontId="16" fillId="12" borderId="0" xfId="0" applyFont="1" applyFill="1" applyAlignment="1">
      <alignment horizontal="left" vertical="center"/>
    </xf>
    <xf numFmtId="0" fontId="16" fillId="12" borderId="7" xfId="0" applyFont="1" applyFill="1" applyBorder="1" applyAlignment="1">
      <alignment horizontal="left" vertical="center"/>
    </xf>
    <xf numFmtId="0" fontId="15" fillId="10" borderId="0" xfId="0" applyFont="1" applyFill="1" applyAlignment="1">
      <alignment horizontal="center"/>
    </xf>
  </cellXfs>
  <cellStyles count="3">
    <cellStyle name="Hyperlink" xfId="1" builtinId="8"/>
    <cellStyle name="Normal" xfId="0" builtinId="0"/>
    <cellStyle name="Normal 2" xfId="2" xr:uid="{AA4592E2-8947-45C2-8FB7-983080AAABF9}"/>
  </cellStyles>
  <dxfs count="3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theme="6" tint="0.79998168889431442"/>
      </font>
      <fill>
        <patternFill>
          <bgColor theme="0" tint="-0.14996795556505021"/>
        </patternFill>
      </fill>
      <border>
        <left/>
        <right/>
        <top/>
        <bottom/>
      </border>
    </dxf>
    <dxf>
      <font>
        <color theme="6" tint="0.79998168889431442"/>
      </font>
      <fill>
        <patternFill>
          <bgColor theme="0" tint="-0.14996795556505021"/>
        </patternFill>
      </fill>
      <border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9" formatCode="dd/mm/yyyy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9" formatCode="dd/mm/yyyy"/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9" formatCode="dd/mm/yyyy"/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strike val="0"/>
        <outline val="0"/>
        <shadow val="0"/>
        <vertAlign val="baseline"/>
        <sz val="11"/>
        <name val="Calibri"/>
        <family val="2"/>
        <scheme val="minor"/>
      </font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76B7"/>
      <color rgb="FF009FDF"/>
      <color rgb="FF003C71"/>
      <color rgb="FFB6BF00"/>
      <color rgb="FFFFCD00"/>
      <color rgb="FF111C2D"/>
      <color rgb="FF00A599"/>
      <color rgb="FFFFC7CE"/>
      <color rgb="FF58A618"/>
      <color rgb="FF63666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microsoft.com/office/2017/06/relationships/rdRichValueTypes" Target="richData/rdRichValueTyp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microsoft.com/office/2017/06/relationships/rdRichValueStructure" Target="richData/rdrichvaluestructure.xml"/><Relationship Id="rId5" Type="http://schemas.openxmlformats.org/officeDocument/2006/relationships/externalLink" Target="externalLinks/externalLink1.xml"/><Relationship Id="rId15" Type="http://schemas.openxmlformats.org/officeDocument/2006/relationships/customXml" Target="../customXml/item2.xml"/><Relationship Id="rId10" Type="http://schemas.microsoft.com/office/2017/06/relationships/rdRichValue" Target="richData/rdrichvalue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Relationship Id="rId14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28</xdr:row>
      <xdr:rowOff>123825</xdr:rowOff>
    </xdr:from>
    <xdr:to>
      <xdr:col>4</xdr:col>
      <xdr:colOff>1523988</xdr:colOff>
      <xdr:row>34</xdr:row>
      <xdr:rowOff>104775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9BA5E87-4582-4DE1-8C70-853898C43253}"/>
            </a:ext>
          </a:extLst>
        </xdr:cNvPr>
        <xdr:cNvSpPr txBox="1"/>
      </xdr:nvSpPr>
      <xdr:spPr>
        <a:xfrm>
          <a:off x="1000125" y="8772525"/>
          <a:ext cx="6629388" cy="1066800"/>
        </a:xfrm>
        <a:prstGeom prst="rect">
          <a:avLst/>
        </a:prstGeom>
        <a:solidFill>
          <a:srgbClr val="EEECE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This worksheet was created to assist ESBN Planners Filter through PGMs </a:t>
          </a:r>
        </a:p>
        <a:p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*Enter </a:t>
          </a:r>
          <a:r>
            <a:rPr lang="en-GB" sz="1100">
              <a:solidFill>
                <a:srgbClr val="B6BF00"/>
              </a:solidFill>
              <a:effectLst/>
              <a:latin typeface="+mn-lt"/>
              <a:ea typeface="+mn-ea"/>
              <a:cs typeface="+mn-cs"/>
            </a:rPr>
            <a:t>Manufacturer</a:t>
          </a:r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and </a:t>
          </a:r>
          <a:r>
            <a:rPr lang="en-GB" sz="1100">
              <a:solidFill>
                <a:srgbClr val="B6BF00"/>
              </a:solidFill>
              <a:effectLst/>
              <a:latin typeface="+mn-lt"/>
              <a:ea typeface="+mn-ea"/>
              <a:cs typeface="+mn-cs"/>
            </a:rPr>
            <a:t>model reference</a:t>
          </a:r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of proposed equipment to return requirements of connection characteristics</a:t>
          </a:r>
        </a:p>
        <a:p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G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GM"/>
    </sheetNames>
    <sheetDataSet>
      <sheetData sheetId="0"/>
    </sheetDataSet>
  </externalBook>
</externalLink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2">
  <rv s="0">
    <v>13</v>
    <v>3</v>
  </rv>
  <rv s="0">
    <v>10</v>
    <v>2</v>
  </rv>
</rvData>
</file>

<file path=xl/richData/rdrichvaluestructure.xml><?xml version="1.0" encoding="utf-8"?>
<rvStructures xmlns="http://schemas.microsoft.com/office/spreadsheetml/2017/richdata" count="1">
  <s t="_error">
    <k n="errorType" t="i"/>
    <k n="subType" t="i"/>
  </s>
</rvStructure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646B096-73B0-495B-A775-5C81E5C37701}" name="Table2" displayName="Table2" ref="A1:L279" totalsRowShown="0" headerRowDxfId="34" dataDxfId="33" headerRowBorderDxfId="31" tableBorderDxfId="32" totalsRowBorderDxfId="30">
  <autoFilter ref="A1:L279" xr:uid="{B646B096-73B0-495B-A775-5C81E5C37701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0311F2EA-0780-4D93-B2D8-1017B3F7CF89}" name="Product Information" dataDxfId="29"/>
    <tableColumn id="2" xr3:uid="{AD6E0604-AB5E-4615-B5B0-38F6B08B3A67}" name="Column B" dataDxfId="28"/>
    <tableColumn id="3" xr3:uid="{6966D350-30BC-490A-822D-2B331C20EDB8}" name="Column C" dataDxfId="27"/>
    <tableColumn id="4" xr3:uid="{FEC80B7E-E134-47C4-917B-8188203B4D5F}" name="Column D" dataDxfId="26"/>
    <tableColumn id="5" xr3:uid="{C7CA0255-2B78-4BD2-A747-2ED81CA91BB7}" name="Column E" dataDxfId="25"/>
    <tableColumn id="6" xr3:uid="{BC84E35C-DC48-458B-8A67-A2EF8EB30A01}" name="Column F" dataDxfId="24"/>
    <tableColumn id="7" xr3:uid="{E2EB9108-1746-462C-9D4D-763426781BB7}" name="Column G" dataDxfId="23"/>
    <tableColumn id="8" xr3:uid="{55BEA1C0-15CD-4C21-8170-7E3AF54D5E11}" name="Column H" dataDxfId="22"/>
    <tableColumn id="9" xr3:uid="{F092C9DF-CD95-433E-BCD3-D2932153EB7F}" name="Column I" dataDxfId="21"/>
    <tableColumn id="10" xr3:uid="{61741533-F9CB-400A-A4B5-2B2481681409}" name="Column J" dataDxfId="20"/>
    <tableColumn id="11" xr3:uid="{EC1E5309-AE15-4354-A9E4-C2C91492D157}" name="Column K" dataDxfId="19"/>
    <tableColumn id="12" xr3:uid="{36EC3FD2-663C-4A41-9417-FB27BFDA405D}" name="Column L" dataDxfId="18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2726EC8-8038-454F-BCD6-8A5C5C7FAB3F}" name="Table1" displayName="Table1" ref="A1:H12" totalsRowShown="0" headerRowBorderDxfId="15" tableBorderDxfId="16" totalsRowBorderDxfId="14">
  <autoFilter ref="A1:H12" xr:uid="{82726EC8-8038-454F-BCD6-8A5C5C7FAB3F}"/>
  <tableColumns count="8">
    <tableColumn id="1" xr3:uid="{5CB2C78F-CDB7-4C7C-B97A-B899DAED07F1}" name="Product Information" dataDxfId="13"/>
    <tableColumn id="2" xr3:uid="{D30461BD-5A51-4715-BDD8-33C38F1D11FE}" name="Column B" dataDxfId="12"/>
    <tableColumn id="3" xr3:uid="{077006AF-5A03-4B61-9E6D-A3D345FCA02E}" name="Column C" dataDxfId="11"/>
    <tableColumn id="4" xr3:uid="{5AC59057-2EED-4E0E-BFF6-754567479B30}" name="Column D" dataDxfId="10"/>
    <tableColumn id="5" xr3:uid="{8049D6D9-435F-4695-80D4-1A5434CE6834}" name="Column E" dataDxfId="9"/>
    <tableColumn id="8" xr3:uid="{302A40C4-BFDC-4D0C-ADEA-6735307D2AC2}" name="Column F" dataDxfId="8"/>
    <tableColumn id="9" xr3:uid="{7BBEE27D-D613-4787-BAFB-C7C41980FDA0}" name="Column G" dataDxfId="7"/>
    <tableColumn id="10" xr3:uid="{0824D016-C08B-4500-861C-7E5068C05234}" name="Column H" dataDxfId="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8546C-0C57-421A-8EBD-8FD37B35488C}">
  <dimension ref="A1:O2281"/>
  <sheetViews>
    <sheetView tabSelected="1" zoomScaleNormal="100" workbookViewId="0">
      <selection activeCell="V283" sqref="A283:XFD283"/>
    </sheetView>
  </sheetViews>
  <sheetFormatPr defaultColWidth="8.85546875" defaultRowHeight="12.75" customHeight="1"/>
  <cols>
    <col min="1" max="1" width="20.140625" bestFit="1" customWidth="1"/>
    <col min="2" max="2" width="15.42578125" style="108" customWidth="1"/>
    <col min="3" max="3" width="14.85546875" style="108" customWidth="1"/>
    <col min="4" max="4" width="40.85546875" bestFit="1" customWidth="1"/>
    <col min="5" max="5" width="37" bestFit="1" customWidth="1"/>
    <col min="6" max="6" width="28.7109375" bestFit="1" customWidth="1"/>
    <col min="7" max="7" width="21.28515625" bestFit="1" customWidth="1"/>
    <col min="8" max="8" width="12.42578125" bestFit="1" customWidth="1"/>
    <col min="9" max="9" width="12.7109375" customWidth="1"/>
    <col min="10" max="10" width="11.85546875" customWidth="1"/>
    <col min="11" max="11" width="78" bestFit="1" customWidth="1"/>
    <col min="12" max="12" width="15.5703125" customWidth="1"/>
    <col min="13" max="13" width="13.140625" style="106" customWidth="1"/>
    <col min="14" max="14" width="25" bestFit="1" customWidth="1"/>
    <col min="15" max="15" width="49.140625" style="107" customWidth="1"/>
  </cols>
  <sheetData>
    <row r="1" spans="1:15" ht="16.5">
      <c r="A1" s="110" t="s">
        <v>0</v>
      </c>
      <c r="B1" s="111" t="s">
        <v>1</v>
      </c>
      <c r="C1" s="112" t="s">
        <v>2</v>
      </c>
      <c r="D1" s="112" t="s">
        <v>3</v>
      </c>
      <c r="E1" s="112" t="s">
        <v>4</v>
      </c>
      <c r="F1" s="112" t="s">
        <v>5</v>
      </c>
      <c r="G1" s="112" t="s">
        <v>6</v>
      </c>
      <c r="H1" s="112" t="s">
        <v>7</v>
      </c>
      <c r="I1" s="112" t="s">
        <v>8</v>
      </c>
      <c r="J1" s="112" t="s">
        <v>9</v>
      </c>
      <c r="K1" s="112" t="s">
        <v>10</v>
      </c>
      <c r="L1" s="112" t="s">
        <v>11</v>
      </c>
      <c r="M1"/>
      <c r="O1"/>
    </row>
    <row r="2" spans="1:15" s="74" customFormat="1" ht="64.5">
      <c r="A2" s="113" t="s">
        <v>12</v>
      </c>
      <c r="B2" s="114" t="s">
        <v>13</v>
      </c>
      <c r="C2" s="114" t="s">
        <v>14</v>
      </c>
      <c r="D2" s="115" t="s">
        <v>15</v>
      </c>
      <c r="E2" s="115" t="s">
        <v>16</v>
      </c>
      <c r="F2" s="115" t="s">
        <v>17</v>
      </c>
      <c r="G2" s="115" t="s">
        <v>18</v>
      </c>
      <c r="H2" s="115" t="s">
        <v>19</v>
      </c>
      <c r="I2" s="115" t="s">
        <v>20</v>
      </c>
      <c r="J2" s="115" t="s">
        <v>21</v>
      </c>
      <c r="K2" s="115" t="s">
        <v>22</v>
      </c>
      <c r="L2" s="115" t="s">
        <v>23</v>
      </c>
    </row>
    <row r="3" spans="1:15" s="74" customFormat="1" ht="15">
      <c r="A3" s="90" t="s">
        <v>24</v>
      </c>
      <c r="B3" s="91">
        <v>45707</v>
      </c>
      <c r="C3" s="90"/>
      <c r="D3" s="92" t="s">
        <v>25</v>
      </c>
      <c r="E3" s="92" t="s">
        <v>26</v>
      </c>
      <c r="F3" s="92" t="s">
        <v>27</v>
      </c>
      <c r="G3" s="92" t="s">
        <v>28</v>
      </c>
      <c r="H3" s="92">
        <v>1</v>
      </c>
      <c r="I3" s="93">
        <v>5</v>
      </c>
      <c r="J3" s="93">
        <v>1.1499999999999999</v>
      </c>
      <c r="K3" s="92" t="s">
        <v>29</v>
      </c>
      <c r="L3" s="92" t="s">
        <v>29</v>
      </c>
    </row>
    <row r="4" spans="1:15" s="74" customFormat="1" ht="15">
      <c r="A4" s="90" t="s">
        <v>30</v>
      </c>
      <c r="B4" s="91">
        <v>45707</v>
      </c>
      <c r="C4" s="90"/>
      <c r="D4" s="92" t="s">
        <v>25</v>
      </c>
      <c r="E4" s="92" t="s">
        <v>26</v>
      </c>
      <c r="F4" s="92" t="s">
        <v>31</v>
      </c>
      <c r="G4" s="92" t="s">
        <v>28</v>
      </c>
      <c r="H4" s="92">
        <v>1</v>
      </c>
      <c r="I4" s="93">
        <v>7.5</v>
      </c>
      <c r="J4" s="93">
        <v>1.7250000000000001</v>
      </c>
      <c r="K4" s="92" t="s">
        <v>29</v>
      </c>
      <c r="L4" s="92" t="s">
        <v>29</v>
      </c>
    </row>
    <row r="5" spans="1:15" s="74" customFormat="1" ht="15">
      <c r="A5" s="90" t="s">
        <v>32</v>
      </c>
      <c r="B5" s="91">
        <v>45707</v>
      </c>
      <c r="C5" s="90"/>
      <c r="D5" s="92" t="s">
        <v>25</v>
      </c>
      <c r="E5" s="92" t="s">
        <v>26</v>
      </c>
      <c r="F5" s="92" t="s">
        <v>33</v>
      </c>
      <c r="G5" s="92" t="s">
        <v>28</v>
      </c>
      <c r="H5" s="92">
        <v>1</v>
      </c>
      <c r="I5" s="93">
        <v>10</v>
      </c>
      <c r="J5" s="93">
        <v>2.2999999999999998</v>
      </c>
      <c r="K5" s="92" t="s">
        <v>29</v>
      </c>
      <c r="L5" s="92" t="s">
        <v>29</v>
      </c>
    </row>
    <row r="6" spans="1:15" s="74" customFormat="1" ht="15">
      <c r="A6" s="90" t="s">
        <v>34</v>
      </c>
      <c r="B6" s="91">
        <v>45707</v>
      </c>
      <c r="C6" s="90"/>
      <c r="D6" s="92" t="s">
        <v>25</v>
      </c>
      <c r="E6" s="92" t="s">
        <v>26</v>
      </c>
      <c r="F6" s="92" t="s">
        <v>35</v>
      </c>
      <c r="G6" s="92" t="s">
        <v>28</v>
      </c>
      <c r="H6" s="92">
        <v>1</v>
      </c>
      <c r="I6" s="93">
        <v>13.6</v>
      </c>
      <c r="J6" s="93">
        <v>3.1280000000000001</v>
      </c>
      <c r="K6" s="92" t="s">
        <v>29</v>
      </c>
      <c r="L6" s="92" t="s">
        <v>29</v>
      </c>
    </row>
    <row r="7" spans="1:15" s="74" customFormat="1" ht="15">
      <c r="A7" s="90" t="s">
        <v>36</v>
      </c>
      <c r="B7" s="91">
        <v>45707</v>
      </c>
      <c r="C7" s="90"/>
      <c r="D7" s="92" t="s">
        <v>25</v>
      </c>
      <c r="E7" s="92" t="s">
        <v>37</v>
      </c>
      <c r="F7" s="92" t="s">
        <v>38</v>
      </c>
      <c r="G7" s="92" t="s">
        <v>28</v>
      </c>
      <c r="H7" s="92">
        <v>1</v>
      </c>
      <c r="I7" s="93">
        <v>15</v>
      </c>
      <c r="J7" s="93">
        <v>3.45</v>
      </c>
      <c r="K7" s="92" t="s">
        <v>29</v>
      </c>
      <c r="L7" s="92" t="s">
        <v>29</v>
      </c>
    </row>
    <row r="8" spans="1:15" s="74" customFormat="1" ht="15">
      <c r="A8" s="90" t="s">
        <v>39</v>
      </c>
      <c r="B8" s="91">
        <v>45707</v>
      </c>
      <c r="C8" s="90"/>
      <c r="D8" s="92" t="s">
        <v>25</v>
      </c>
      <c r="E8" s="92" t="s">
        <v>37</v>
      </c>
      <c r="F8" s="92" t="s">
        <v>40</v>
      </c>
      <c r="G8" s="92" t="s">
        <v>28</v>
      </c>
      <c r="H8" s="92">
        <v>1</v>
      </c>
      <c r="I8" s="93">
        <v>16</v>
      </c>
      <c r="J8" s="93">
        <v>3.68</v>
      </c>
      <c r="K8" s="92" t="s">
        <v>29</v>
      </c>
      <c r="L8" s="92" t="s">
        <v>29</v>
      </c>
    </row>
    <row r="9" spans="1:15" s="74" customFormat="1" ht="15">
      <c r="A9" s="90" t="s">
        <v>41</v>
      </c>
      <c r="B9" s="91">
        <v>45707</v>
      </c>
      <c r="C9" s="90"/>
      <c r="D9" s="92" t="s">
        <v>25</v>
      </c>
      <c r="E9" s="92" t="s">
        <v>37</v>
      </c>
      <c r="F9" s="92" t="s">
        <v>42</v>
      </c>
      <c r="G9" s="92" t="s">
        <v>28</v>
      </c>
      <c r="H9" s="92">
        <v>1</v>
      </c>
      <c r="I9" s="93">
        <v>20</v>
      </c>
      <c r="J9" s="93">
        <v>4.5999999999999996</v>
      </c>
      <c r="K9" s="92" t="s">
        <v>29</v>
      </c>
      <c r="L9" s="92" t="s">
        <v>29</v>
      </c>
    </row>
    <row r="10" spans="1:15" s="74" customFormat="1" ht="15">
      <c r="A10" s="90" t="s">
        <v>43</v>
      </c>
      <c r="B10" s="91">
        <v>45707</v>
      </c>
      <c r="C10" s="90"/>
      <c r="D10" s="92" t="s">
        <v>25</v>
      </c>
      <c r="E10" s="92" t="s">
        <v>37</v>
      </c>
      <c r="F10" s="92" t="s">
        <v>44</v>
      </c>
      <c r="G10" s="92" t="s">
        <v>28</v>
      </c>
      <c r="H10" s="92">
        <v>1</v>
      </c>
      <c r="I10" s="93">
        <v>22.7</v>
      </c>
      <c r="J10" s="93">
        <v>5.2210000000000001</v>
      </c>
      <c r="K10" s="92" t="s">
        <v>29</v>
      </c>
      <c r="L10" s="92" t="s">
        <v>29</v>
      </c>
    </row>
    <row r="11" spans="1:15" s="74" customFormat="1" ht="15">
      <c r="A11" s="90" t="s">
        <v>45</v>
      </c>
      <c r="B11" s="91">
        <v>45707</v>
      </c>
      <c r="C11" s="90"/>
      <c r="D11" s="92" t="s">
        <v>25</v>
      </c>
      <c r="E11" s="92" t="s">
        <v>46</v>
      </c>
      <c r="F11" s="92" t="s">
        <v>47</v>
      </c>
      <c r="G11" s="92" t="s">
        <v>28</v>
      </c>
      <c r="H11" s="92">
        <v>1</v>
      </c>
      <c r="I11" s="93">
        <v>5</v>
      </c>
      <c r="J11" s="93">
        <v>1.1499999999999999</v>
      </c>
      <c r="K11" s="92" t="s">
        <v>48</v>
      </c>
      <c r="L11" s="92" t="s">
        <v>49</v>
      </c>
    </row>
    <row r="12" spans="1:15" s="74" customFormat="1" ht="15">
      <c r="A12" s="90" t="s">
        <v>50</v>
      </c>
      <c r="B12" s="91">
        <v>45707</v>
      </c>
      <c r="C12" s="90"/>
      <c r="D12" s="92" t="s">
        <v>25</v>
      </c>
      <c r="E12" s="92" t="s">
        <v>46</v>
      </c>
      <c r="F12" s="92" t="s">
        <v>51</v>
      </c>
      <c r="G12" s="92" t="s">
        <v>28</v>
      </c>
      <c r="H12" s="92">
        <v>1</v>
      </c>
      <c r="I12" s="93">
        <v>7.5</v>
      </c>
      <c r="J12" s="93">
        <v>1.7250000000000001</v>
      </c>
      <c r="K12" s="92" t="s">
        <v>48</v>
      </c>
      <c r="L12" s="92" t="s">
        <v>49</v>
      </c>
    </row>
    <row r="13" spans="1:15" s="74" customFormat="1" ht="15">
      <c r="A13" s="90" t="s">
        <v>52</v>
      </c>
      <c r="B13" s="91">
        <v>45707</v>
      </c>
      <c r="C13" s="90"/>
      <c r="D13" s="92" t="s">
        <v>25</v>
      </c>
      <c r="E13" s="92" t="s">
        <v>46</v>
      </c>
      <c r="F13" s="92" t="s">
        <v>53</v>
      </c>
      <c r="G13" s="92" t="s">
        <v>28</v>
      </c>
      <c r="H13" s="92">
        <v>1</v>
      </c>
      <c r="I13" s="93">
        <v>10</v>
      </c>
      <c r="J13" s="93">
        <v>2.2999999999999998</v>
      </c>
      <c r="K13" s="92" t="s">
        <v>48</v>
      </c>
      <c r="L13" s="92" t="s">
        <v>49</v>
      </c>
    </row>
    <row r="14" spans="1:15" s="74" customFormat="1" ht="15">
      <c r="A14" s="90" t="s">
        <v>54</v>
      </c>
      <c r="B14" s="91">
        <v>45707</v>
      </c>
      <c r="C14" s="90"/>
      <c r="D14" s="92" t="s">
        <v>25</v>
      </c>
      <c r="E14" s="92" t="s">
        <v>46</v>
      </c>
      <c r="F14" s="92" t="s">
        <v>55</v>
      </c>
      <c r="G14" s="92" t="s">
        <v>28</v>
      </c>
      <c r="H14" s="92">
        <v>1</v>
      </c>
      <c r="I14" s="93">
        <v>12.5</v>
      </c>
      <c r="J14" s="93">
        <v>2.875</v>
      </c>
      <c r="K14" s="92" t="s">
        <v>48</v>
      </c>
      <c r="L14" s="92" t="s">
        <v>49</v>
      </c>
    </row>
    <row r="15" spans="1:15" s="74" customFormat="1" ht="15">
      <c r="A15" s="90" t="s">
        <v>56</v>
      </c>
      <c r="B15" s="91">
        <v>45707</v>
      </c>
      <c r="C15" s="90"/>
      <c r="D15" s="92" t="s">
        <v>25</v>
      </c>
      <c r="E15" s="118" t="s">
        <v>46</v>
      </c>
      <c r="F15" s="118" t="s">
        <v>57</v>
      </c>
      <c r="G15" s="92" t="s">
        <v>28</v>
      </c>
      <c r="H15" s="92">
        <v>1</v>
      </c>
      <c r="I15" s="93">
        <v>15</v>
      </c>
      <c r="J15" s="93">
        <v>3.45</v>
      </c>
      <c r="K15" s="92" t="s">
        <v>48</v>
      </c>
      <c r="L15" s="92" t="s">
        <v>49</v>
      </c>
    </row>
    <row r="16" spans="1:15" s="74" customFormat="1" ht="15">
      <c r="A16" s="90" t="s">
        <v>58</v>
      </c>
      <c r="B16" s="91">
        <v>45707</v>
      </c>
      <c r="C16" s="90"/>
      <c r="D16" s="92" t="s">
        <v>25</v>
      </c>
      <c r="E16" s="118" t="s">
        <v>46</v>
      </c>
      <c r="F16" s="118" t="s">
        <v>59</v>
      </c>
      <c r="G16" s="92" t="s">
        <v>28</v>
      </c>
      <c r="H16" s="92">
        <v>1</v>
      </c>
      <c r="I16" s="93">
        <v>16</v>
      </c>
      <c r="J16" s="93">
        <v>3.68</v>
      </c>
      <c r="K16" s="92" t="s">
        <v>48</v>
      </c>
      <c r="L16" s="92" t="s">
        <v>49</v>
      </c>
    </row>
    <row r="17" spans="1:12" s="74" customFormat="1" ht="15">
      <c r="A17" s="90" t="s">
        <v>60</v>
      </c>
      <c r="B17" s="91">
        <v>45707</v>
      </c>
      <c r="C17" s="90"/>
      <c r="D17" s="92" t="s">
        <v>25</v>
      </c>
      <c r="E17" s="118" t="s">
        <v>46</v>
      </c>
      <c r="F17" s="118" t="s">
        <v>61</v>
      </c>
      <c r="G17" s="92" t="s">
        <v>28</v>
      </c>
      <c r="H17" s="92">
        <v>1</v>
      </c>
      <c r="I17" s="93">
        <v>20</v>
      </c>
      <c r="J17" s="93">
        <v>4.5999999999999996</v>
      </c>
      <c r="K17" s="92" t="s">
        <v>48</v>
      </c>
      <c r="L17" s="92" t="s">
        <v>49</v>
      </c>
    </row>
    <row r="18" spans="1:12" s="74" customFormat="1" ht="15">
      <c r="A18" s="90" t="s">
        <v>62</v>
      </c>
      <c r="B18" s="91">
        <v>45707</v>
      </c>
      <c r="C18" s="90"/>
      <c r="D18" s="92" t="s">
        <v>25</v>
      </c>
      <c r="E18" s="118" t="s">
        <v>46</v>
      </c>
      <c r="F18" s="118" t="s">
        <v>63</v>
      </c>
      <c r="G18" s="92" t="s">
        <v>28</v>
      </c>
      <c r="H18" s="92">
        <v>1</v>
      </c>
      <c r="I18" s="93">
        <v>25</v>
      </c>
      <c r="J18" s="93">
        <v>5.75</v>
      </c>
      <c r="K18" s="92" t="s">
        <v>48</v>
      </c>
      <c r="L18" s="92" t="s">
        <v>49</v>
      </c>
    </row>
    <row r="19" spans="1:12" s="74" customFormat="1" ht="15">
      <c r="A19" s="90" t="s">
        <v>64</v>
      </c>
      <c r="B19" s="91">
        <v>45707</v>
      </c>
      <c r="C19" s="90"/>
      <c r="D19" s="92" t="s">
        <v>25</v>
      </c>
      <c r="E19" s="92" t="s">
        <v>65</v>
      </c>
      <c r="F19" s="92" t="s">
        <v>66</v>
      </c>
      <c r="G19" s="92" t="s">
        <v>28</v>
      </c>
      <c r="H19" s="92">
        <v>3</v>
      </c>
      <c r="I19" s="93">
        <v>4.8</v>
      </c>
      <c r="J19" s="93">
        <v>3.325537550532244</v>
      </c>
      <c r="K19" s="92" t="s">
        <v>67</v>
      </c>
      <c r="L19" s="92" t="s">
        <v>29</v>
      </c>
    </row>
    <row r="20" spans="1:12" s="74" customFormat="1" ht="15">
      <c r="A20" s="90" t="s">
        <v>68</v>
      </c>
      <c r="B20" s="91">
        <v>45707</v>
      </c>
      <c r="C20" s="90"/>
      <c r="D20" s="92" t="s">
        <v>25</v>
      </c>
      <c r="E20" s="92" t="s">
        <v>65</v>
      </c>
      <c r="F20" s="92" t="s">
        <v>69</v>
      </c>
      <c r="G20" s="92" t="s">
        <v>28</v>
      </c>
      <c r="H20" s="92">
        <v>3</v>
      </c>
      <c r="I20" s="93">
        <v>6.4</v>
      </c>
      <c r="J20" s="93">
        <v>4.434050067376325</v>
      </c>
      <c r="K20" s="92" t="s">
        <v>67</v>
      </c>
      <c r="L20" s="92" t="s">
        <v>29</v>
      </c>
    </row>
    <row r="21" spans="1:12" s="74" customFormat="1" ht="15">
      <c r="A21" s="90" t="s">
        <v>70</v>
      </c>
      <c r="B21" s="91">
        <v>45707</v>
      </c>
      <c r="C21" s="90"/>
      <c r="D21" s="92" t="s">
        <v>25</v>
      </c>
      <c r="E21" s="92" t="s">
        <v>65</v>
      </c>
      <c r="F21" s="92" t="s">
        <v>71</v>
      </c>
      <c r="G21" s="92" t="s">
        <v>28</v>
      </c>
      <c r="H21" s="92">
        <v>3</v>
      </c>
      <c r="I21" s="93">
        <v>8</v>
      </c>
      <c r="J21" s="93">
        <v>5.5425625842204074</v>
      </c>
      <c r="K21" s="92" t="s">
        <v>67</v>
      </c>
      <c r="L21" s="92" t="s">
        <v>29</v>
      </c>
    </row>
    <row r="22" spans="1:12" s="74" customFormat="1" ht="15">
      <c r="A22" s="90" t="s">
        <v>72</v>
      </c>
      <c r="B22" s="91">
        <v>45707</v>
      </c>
      <c r="C22" s="90"/>
      <c r="D22" s="92" t="s">
        <v>25</v>
      </c>
      <c r="E22" s="92" t="s">
        <v>65</v>
      </c>
      <c r="F22" s="92" t="s">
        <v>73</v>
      </c>
      <c r="G22" s="92" t="s">
        <v>28</v>
      </c>
      <c r="H22" s="92">
        <v>3</v>
      </c>
      <c r="I22" s="93">
        <v>9.6</v>
      </c>
      <c r="J22" s="93">
        <v>6.651075101064488</v>
      </c>
      <c r="K22" s="92" t="s">
        <v>67</v>
      </c>
      <c r="L22" s="92" t="s">
        <v>29</v>
      </c>
    </row>
    <row r="23" spans="1:12" s="74" customFormat="1" ht="15">
      <c r="A23" s="90" t="s">
        <v>74</v>
      </c>
      <c r="B23" s="91">
        <v>45707</v>
      </c>
      <c r="C23" s="90"/>
      <c r="D23" s="92" t="s">
        <v>25</v>
      </c>
      <c r="E23" s="92" t="s">
        <v>65</v>
      </c>
      <c r="F23" s="118" t="s">
        <v>75</v>
      </c>
      <c r="G23" s="92" t="s">
        <v>28</v>
      </c>
      <c r="H23" s="92">
        <v>3</v>
      </c>
      <c r="I23" s="93">
        <v>12.8</v>
      </c>
      <c r="J23" s="93">
        <v>8.86810013475265</v>
      </c>
      <c r="K23" s="92" t="s">
        <v>67</v>
      </c>
      <c r="L23" s="92" t="s">
        <v>29</v>
      </c>
    </row>
    <row r="24" spans="1:12" s="74" customFormat="1" ht="15">
      <c r="A24" s="90" t="s">
        <v>76</v>
      </c>
      <c r="B24" s="91">
        <v>45707</v>
      </c>
      <c r="C24" s="90"/>
      <c r="D24" s="92" t="s">
        <v>25</v>
      </c>
      <c r="E24" s="92" t="s">
        <v>65</v>
      </c>
      <c r="F24" s="118" t="s">
        <v>77</v>
      </c>
      <c r="G24" s="92" t="s">
        <v>28</v>
      </c>
      <c r="H24" s="92">
        <v>3</v>
      </c>
      <c r="I24" s="93">
        <v>16</v>
      </c>
      <c r="J24" s="93">
        <v>11.085125168440815</v>
      </c>
      <c r="K24" s="92" t="s">
        <v>67</v>
      </c>
      <c r="L24" s="92" t="s">
        <v>29</v>
      </c>
    </row>
    <row r="25" spans="1:12" s="74" customFormat="1" ht="15">
      <c r="A25" s="90" t="s">
        <v>78</v>
      </c>
      <c r="B25" s="91">
        <v>45707</v>
      </c>
      <c r="C25" s="90"/>
      <c r="D25" s="92" t="s">
        <v>25</v>
      </c>
      <c r="E25" s="92" t="s">
        <v>79</v>
      </c>
      <c r="F25" s="118" t="s">
        <v>80</v>
      </c>
      <c r="G25" s="92" t="s">
        <v>28</v>
      </c>
      <c r="H25" s="92">
        <v>1</v>
      </c>
      <c r="I25" s="93">
        <v>13.6</v>
      </c>
      <c r="J25" s="93">
        <v>3.1280000000000001</v>
      </c>
      <c r="K25" s="92" t="s">
        <v>29</v>
      </c>
      <c r="L25" s="92" t="s">
        <v>29</v>
      </c>
    </row>
    <row r="26" spans="1:12" s="74" customFormat="1" ht="15">
      <c r="A26" s="90" t="s">
        <v>81</v>
      </c>
      <c r="B26" s="91">
        <v>45707</v>
      </c>
      <c r="C26" s="90"/>
      <c r="D26" s="92" t="s">
        <v>25</v>
      </c>
      <c r="E26" s="92" t="s">
        <v>79</v>
      </c>
      <c r="F26" s="118" t="s">
        <v>82</v>
      </c>
      <c r="G26" s="92" t="s">
        <v>28</v>
      </c>
      <c r="H26" s="92">
        <v>1</v>
      </c>
      <c r="I26" s="93">
        <v>16</v>
      </c>
      <c r="J26" s="93">
        <v>3.68</v>
      </c>
      <c r="K26" s="92" t="s">
        <v>29</v>
      </c>
      <c r="L26" s="92" t="s">
        <v>29</v>
      </c>
    </row>
    <row r="27" spans="1:12" s="74" customFormat="1" ht="15">
      <c r="A27" s="90" t="s">
        <v>83</v>
      </c>
      <c r="B27" s="91">
        <v>45707</v>
      </c>
      <c r="C27" s="90"/>
      <c r="D27" s="92" t="s">
        <v>25</v>
      </c>
      <c r="E27" s="118" t="s">
        <v>79</v>
      </c>
      <c r="F27" s="118" t="s">
        <v>84</v>
      </c>
      <c r="G27" s="92" t="s">
        <v>28</v>
      </c>
      <c r="H27" s="92">
        <v>1</v>
      </c>
      <c r="I27" s="93">
        <v>18.2</v>
      </c>
      <c r="J27" s="93">
        <v>4.1859999999999999</v>
      </c>
      <c r="K27" s="118" t="s">
        <v>29</v>
      </c>
      <c r="L27" s="118" t="s">
        <v>29</v>
      </c>
    </row>
    <row r="28" spans="1:12" s="74" customFormat="1" ht="15">
      <c r="A28" s="90" t="s">
        <v>85</v>
      </c>
      <c r="B28" s="91">
        <v>45707</v>
      </c>
      <c r="C28" s="90"/>
      <c r="D28" s="92" t="s">
        <v>25</v>
      </c>
      <c r="E28" s="118" t="s">
        <v>79</v>
      </c>
      <c r="F28" s="118" t="s">
        <v>86</v>
      </c>
      <c r="G28" s="92" t="s">
        <v>28</v>
      </c>
      <c r="H28" s="92">
        <v>1</v>
      </c>
      <c r="I28" s="93">
        <v>22.7</v>
      </c>
      <c r="J28" s="93">
        <v>5.2210000000000001</v>
      </c>
      <c r="K28" s="118" t="s">
        <v>29</v>
      </c>
      <c r="L28" s="118" t="s">
        <v>29</v>
      </c>
    </row>
    <row r="29" spans="1:12" s="74" customFormat="1" ht="15">
      <c r="A29" s="90" t="s">
        <v>87</v>
      </c>
      <c r="B29" s="91">
        <v>45707</v>
      </c>
      <c r="C29" s="90"/>
      <c r="D29" s="92" t="s">
        <v>25</v>
      </c>
      <c r="E29" s="92" t="s">
        <v>88</v>
      </c>
      <c r="F29" s="92" t="s">
        <v>89</v>
      </c>
      <c r="G29" s="92" t="s">
        <v>28</v>
      </c>
      <c r="H29" s="92">
        <v>3</v>
      </c>
      <c r="I29" s="93">
        <v>8</v>
      </c>
      <c r="J29" s="93">
        <v>5.5425625842204074</v>
      </c>
      <c r="K29" s="92" t="s">
        <v>90</v>
      </c>
      <c r="L29" s="92" t="s">
        <v>29</v>
      </c>
    </row>
    <row r="30" spans="1:12" s="74" customFormat="1" ht="15">
      <c r="A30" s="90" t="s">
        <v>91</v>
      </c>
      <c r="B30" s="91">
        <v>45707</v>
      </c>
      <c r="C30" s="90"/>
      <c r="D30" s="92" t="s">
        <v>25</v>
      </c>
      <c r="E30" s="92" t="s">
        <v>88</v>
      </c>
      <c r="F30" s="92" t="s">
        <v>92</v>
      </c>
      <c r="G30" s="92" t="s">
        <v>28</v>
      </c>
      <c r="H30" s="92">
        <v>3</v>
      </c>
      <c r="I30" s="93">
        <v>9.6</v>
      </c>
      <c r="J30" s="93">
        <v>6.651075101064488</v>
      </c>
      <c r="K30" s="92" t="s">
        <v>90</v>
      </c>
      <c r="L30" s="92" t="s">
        <v>29</v>
      </c>
    </row>
    <row r="31" spans="1:12" s="74" customFormat="1" ht="15">
      <c r="A31" s="90" t="s">
        <v>93</v>
      </c>
      <c r="B31" s="91">
        <v>45707</v>
      </c>
      <c r="C31" s="90"/>
      <c r="D31" s="92" t="s">
        <v>25</v>
      </c>
      <c r="E31" s="92" t="s">
        <v>88</v>
      </c>
      <c r="F31" s="92" t="s">
        <v>94</v>
      </c>
      <c r="G31" s="92" t="s">
        <v>28</v>
      </c>
      <c r="H31" s="92">
        <v>3</v>
      </c>
      <c r="I31" s="93">
        <v>12.8</v>
      </c>
      <c r="J31" s="93">
        <v>8.86810013475265</v>
      </c>
      <c r="K31" s="92" t="s">
        <v>90</v>
      </c>
      <c r="L31" s="92" t="s">
        <v>29</v>
      </c>
    </row>
    <row r="32" spans="1:12" s="74" customFormat="1" ht="15">
      <c r="A32" s="90" t="s">
        <v>95</v>
      </c>
      <c r="B32" s="91">
        <v>45707</v>
      </c>
      <c r="C32" s="90"/>
      <c r="D32" s="92" t="s">
        <v>25</v>
      </c>
      <c r="E32" s="92" t="s">
        <v>88</v>
      </c>
      <c r="F32" s="92" t="s">
        <v>96</v>
      </c>
      <c r="G32" s="92" t="s">
        <v>28</v>
      </c>
      <c r="H32" s="92">
        <v>3</v>
      </c>
      <c r="I32" s="93">
        <v>16</v>
      </c>
      <c r="J32" s="93">
        <v>11.085125168440815</v>
      </c>
      <c r="K32" s="92" t="s">
        <v>90</v>
      </c>
      <c r="L32" s="92" t="s">
        <v>29</v>
      </c>
    </row>
    <row r="33" spans="1:15" s="74" customFormat="1" ht="15">
      <c r="A33" s="90" t="s">
        <v>97</v>
      </c>
      <c r="B33" s="91">
        <v>45707</v>
      </c>
      <c r="C33" s="90"/>
      <c r="D33" s="92" t="s">
        <v>25</v>
      </c>
      <c r="E33" s="92" t="s">
        <v>88</v>
      </c>
      <c r="F33" s="92" t="s">
        <v>98</v>
      </c>
      <c r="G33" s="92" t="s">
        <v>28</v>
      </c>
      <c r="H33" s="92">
        <v>3</v>
      </c>
      <c r="I33" s="93">
        <v>8</v>
      </c>
      <c r="J33" s="93">
        <v>5.5425625842204074</v>
      </c>
      <c r="K33" s="92" t="s">
        <v>90</v>
      </c>
      <c r="L33" s="92" t="s">
        <v>29</v>
      </c>
    </row>
    <row r="34" spans="1:15" s="74" customFormat="1" ht="15">
      <c r="A34" s="90" t="s">
        <v>99</v>
      </c>
      <c r="B34" s="91">
        <v>45707</v>
      </c>
      <c r="C34" s="90"/>
      <c r="D34" s="92" t="s">
        <v>25</v>
      </c>
      <c r="E34" s="92" t="s">
        <v>88</v>
      </c>
      <c r="F34" s="92" t="s">
        <v>100</v>
      </c>
      <c r="G34" s="92" t="s">
        <v>28</v>
      </c>
      <c r="H34" s="92">
        <v>3</v>
      </c>
      <c r="I34" s="93">
        <v>9.6</v>
      </c>
      <c r="J34" s="93">
        <v>6.651075101064488</v>
      </c>
      <c r="K34" s="92" t="s">
        <v>90</v>
      </c>
      <c r="L34" s="92" t="s">
        <v>29</v>
      </c>
    </row>
    <row r="35" spans="1:15" s="74" customFormat="1" ht="15">
      <c r="A35" s="90" t="s">
        <v>101</v>
      </c>
      <c r="B35" s="91">
        <v>45707</v>
      </c>
      <c r="C35" s="90"/>
      <c r="D35" s="92" t="s">
        <v>25</v>
      </c>
      <c r="E35" s="92" t="s">
        <v>88</v>
      </c>
      <c r="F35" s="92" t="s">
        <v>102</v>
      </c>
      <c r="G35" s="92" t="s">
        <v>28</v>
      </c>
      <c r="H35" s="92">
        <v>3</v>
      </c>
      <c r="I35" s="93">
        <v>12.8</v>
      </c>
      <c r="J35" s="93">
        <v>8.86810013475265</v>
      </c>
      <c r="K35" s="92" t="s">
        <v>90</v>
      </c>
      <c r="L35" s="92" t="s">
        <v>29</v>
      </c>
    </row>
    <row r="36" spans="1:15" s="74" customFormat="1" ht="15">
      <c r="A36" s="90" t="s">
        <v>103</v>
      </c>
      <c r="B36" s="91">
        <v>45707</v>
      </c>
      <c r="C36" s="90"/>
      <c r="D36" s="92" t="s">
        <v>25</v>
      </c>
      <c r="E36" s="92" t="s">
        <v>88</v>
      </c>
      <c r="F36" s="92" t="s">
        <v>104</v>
      </c>
      <c r="G36" s="92" t="s">
        <v>28</v>
      </c>
      <c r="H36" s="92">
        <v>3</v>
      </c>
      <c r="I36" s="93">
        <v>16</v>
      </c>
      <c r="J36" s="93">
        <v>11.085125168440815</v>
      </c>
      <c r="K36" s="92" t="s">
        <v>90</v>
      </c>
      <c r="L36" s="92" t="s">
        <v>29</v>
      </c>
    </row>
    <row r="37" spans="1:15" s="74" customFormat="1" ht="15">
      <c r="A37" s="90" t="s">
        <v>105</v>
      </c>
      <c r="B37" s="91">
        <v>45707</v>
      </c>
      <c r="C37" s="90"/>
      <c r="D37" s="92" t="s">
        <v>25</v>
      </c>
      <c r="E37" s="92" t="s">
        <v>106</v>
      </c>
      <c r="F37" s="118" t="s">
        <v>107</v>
      </c>
      <c r="G37" s="92" t="s">
        <v>28</v>
      </c>
      <c r="H37" s="92">
        <v>3</v>
      </c>
      <c r="I37" s="93">
        <v>12.8</v>
      </c>
      <c r="J37" s="93">
        <v>8.86810013475265</v>
      </c>
      <c r="K37" s="92" t="s">
        <v>90</v>
      </c>
      <c r="L37" s="92" t="s">
        <v>29</v>
      </c>
    </row>
    <row r="38" spans="1:15" s="74" customFormat="1" ht="15">
      <c r="A38" s="90" t="s">
        <v>108</v>
      </c>
      <c r="B38" s="91">
        <v>45707</v>
      </c>
      <c r="C38" s="90"/>
      <c r="D38" s="92" t="s">
        <v>25</v>
      </c>
      <c r="E38" s="92" t="s">
        <v>106</v>
      </c>
      <c r="F38" s="118" t="s">
        <v>109</v>
      </c>
      <c r="G38" s="92" t="s">
        <v>28</v>
      </c>
      <c r="H38" s="92">
        <v>3</v>
      </c>
      <c r="I38" s="93">
        <v>16</v>
      </c>
      <c r="J38" s="93">
        <v>11.085125168440815</v>
      </c>
      <c r="K38" s="92" t="s">
        <v>90</v>
      </c>
      <c r="L38" s="92" t="s">
        <v>29</v>
      </c>
    </row>
    <row r="39" spans="1:15" s="74" customFormat="1" ht="15">
      <c r="A39" s="90" t="s">
        <v>110</v>
      </c>
      <c r="B39" s="91">
        <v>45707</v>
      </c>
      <c r="C39" s="90"/>
      <c r="D39" s="92" t="s">
        <v>25</v>
      </c>
      <c r="E39" s="92" t="s">
        <v>106</v>
      </c>
      <c r="F39" s="118" t="s">
        <v>111</v>
      </c>
      <c r="G39" s="92" t="s">
        <v>28</v>
      </c>
      <c r="H39" s="92">
        <v>3</v>
      </c>
      <c r="I39" s="93">
        <v>12.8</v>
      </c>
      <c r="J39" s="93">
        <v>8.86810013475265</v>
      </c>
      <c r="K39" s="92" t="s">
        <v>90</v>
      </c>
      <c r="L39" s="92" t="s">
        <v>29</v>
      </c>
    </row>
    <row r="40" spans="1:15" s="74" customFormat="1" ht="15">
      <c r="A40" s="90" t="s">
        <v>112</v>
      </c>
      <c r="B40" s="91">
        <v>45707</v>
      </c>
      <c r="C40" s="90"/>
      <c r="D40" s="92" t="s">
        <v>25</v>
      </c>
      <c r="E40" s="92" t="s">
        <v>106</v>
      </c>
      <c r="F40" s="118" t="s">
        <v>113</v>
      </c>
      <c r="G40" s="92" t="s">
        <v>28</v>
      </c>
      <c r="H40" s="92">
        <v>3</v>
      </c>
      <c r="I40" s="93">
        <v>16</v>
      </c>
      <c r="J40" s="93">
        <v>11.085125168440815</v>
      </c>
      <c r="K40" s="92" t="s">
        <v>90</v>
      </c>
      <c r="L40" s="92" t="s">
        <v>29</v>
      </c>
    </row>
    <row r="41" spans="1:15" ht="15">
      <c r="A41" s="90" t="s">
        <v>114</v>
      </c>
      <c r="B41" s="91">
        <v>45636</v>
      </c>
      <c r="C41" s="90"/>
      <c r="D41" s="90" t="s">
        <v>115</v>
      </c>
      <c r="E41" s="92" t="s">
        <v>116</v>
      </c>
      <c r="F41" s="92" t="s">
        <v>116</v>
      </c>
      <c r="G41" s="92" t="s">
        <v>28</v>
      </c>
      <c r="H41" s="92">
        <v>1</v>
      </c>
      <c r="I41" s="90">
        <v>13</v>
      </c>
      <c r="J41" s="93">
        <v>2.99</v>
      </c>
      <c r="K41" s="90" t="s">
        <v>117</v>
      </c>
      <c r="L41" s="90"/>
      <c r="M41"/>
      <c r="O41"/>
    </row>
    <row r="42" spans="1:15" ht="15">
      <c r="A42" s="90" t="s">
        <v>118</v>
      </c>
      <c r="B42" s="91">
        <v>45636</v>
      </c>
      <c r="C42" s="90"/>
      <c r="D42" s="90" t="s">
        <v>115</v>
      </c>
      <c r="E42" s="92" t="s">
        <v>119</v>
      </c>
      <c r="F42" s="92" t="s">
        <v>119</v>
      </c>
      <c r="G42" s="92" t="s">
        <v>28</v>
      </c>
      <c r="H42" s="92">
        <v>1</v>
      </c>
      <c r="I42" s="90">
        <v>16</v>
      </c>
      <c r="J42" s="93">
        <v>3.68</v>
      </c>
      <c r="K42" s="90" t="s">
        <v>117</v>
      </c>
      <c r="L42" s="90"/>
      <c r="M42"/>
      <c r="O42"/>
    </row>
    <row r="43" spans="1:15" ht="15">
      <c r="A43" s="90" t="s">
        <v>120</v>
      </c>
      <c r="B43" s="91">
        <v>45636</v>
      </c>
      <c r="C43" s="90"/>
      <c r="D43" s="90" t="s">
        <v>115</v>
      </c>
      <c r="E43" s="92" t="s">
        <v>121</v>
      </c>
      <c r="F43" s="92" t="s">
        <v>121</v>
      </c>
      <c r="G43" s="92" t="s">
        <v>28</v>
      </c>
      <c r="H43" s="92">
        <v>1</v>
      </c>
      <c r="I43" s="90">
        <v>17.399999999999999</v>
      </c>
      <c r="J43" s="93">
        <v>4.0019999999999998</v>
      </c>
      <c r="K43" s="90" t="s">
        <v>117</v>
      </c>
      <c r="L43" s="90"/>
      <c r="M43"/>
      <c r="O43"/>
    </row>
    <row r="44" spans="1:15" ht="15">
      <c r="A44" s="90" t="s">
        <v>122</v>
      </c>
      <c r="B44" s="91">
        <v>45636</v>
      </c>
      <c r="C44" s="90"/>
      <c r="D44" s="90" t="s">
        <v>115</v>
      </c>
      <c r="E44" s="92" t="s">
        <v>123</v>
      </c>
      <c r="F44" s="92" t="s">
        <v>123</v>
      </c>
      <c r="G44" s="92" t="s">
        <v>28</v>
      </c>
      <c r="H44" s="92">
        <v>1</v>
      </c>
      <c r="I44" s="90">
        <v>21.7</v>
      </c>
      <c r="J44" s="93">
        <v>4.9909999999999997</v>
      </c>
      <c r="K44" s="90" t="s">
        <v>117</v>
      </c>
      <c r="L44" s="90"/>
      <c r="M44"/>
      <c r="O44"/>
    </row>
    <row r="45" spans="1:15" ht="15">
      <c r="A45" s="90" t="s">
        <v>124</v>
      </c>
      <c r="B45" s="91">
        <v>45636</v>
      </c>
      <c r="C45" s="90"/>
      <c r="D45" s="90" t="s">
        <v>115</v>
      </c>
      <c r="E45" s="92" t="s">
        <v>125</v>
      </c>
      <c r="F45" s="92" t="s">
        <v>125</v>
      </c>
      <c r="G45" s="92" t="s">
        <v>28</v>
      </c>
      <c r="H45" s="92">
        <v>3</v>
      </c>
      <c r="I45" s="90">
        <v>8.6999999999999993</v>
      </c>
      <c r="J45" s="93">
        <v>6.0275368103396918</v>
      </c>
      <c r="K45" s="90" t="s">
        <v>126</v>
      </c>
      <c r="L45" s="90"/>
      <c r="M45"/>
      <c r="O45"/>
    </row>
    <row r="46" spans="1:15" ht="15">
      <c r="A46" s="90" t="s">
        <v>127</v>
      </c>
      <c r="B46" s="91">
        <v>45636</v>
      </c>
      <c r="C46" s="90"/>
      <c r="D46" s="90" t="s">
        <v>115</v>
      </c>
      <c r="E46" s="92" t="s">
        <v>128</v>
      </c>
      <c r="F46" s="92" t="s">
        <v>128</v>
      </c>
      <c r="G46" s="92" t="s">
        <v>28</v>
      </c>
      <c r="H46" s="92">
        <v>3</v>
      </c>
      <c r="I46" s="90">
        <v>11.6</v>
      </c>
      <c r="J46" s="93">
        <v>8.0367157471195902</v>
      </c>
      <c r="K46" s="90" t="s">
        <v>126</v>
      </c>
      <c r="L46" s="90"/>
      <c r="M46"/>
      <c r="O46"/>
    </row>
    <row r="47" spans="1:15" ht="15">
      <c r="A47" s="90" t="s">
        <v>129</v>
      </c>
      <c r="B47" s="91">
        <v>45636</v>
      </c>
      <c r="C47" s="90"/>
      <c r="D47" s="90" t="s">
        <v>115</v>
      </c>
      <c r="E47" s="92" t="s">
        <v>130</v>
      </c>
      <c r="F47" s="92" t="s">
        <v>130</v>
      </c>
      <c r="G47" s="92" t="s">
        <v>28</v>
      </c>
      <c r="H47" s="92">
        <v>3</v>
      </c>
      <c r="I47" s="90">
        <v>14.5</v>
      </c>
      <c r="J47" s="93">
        <v>10.045894683899487</v>
      </c>
      <c r="K47" s="90" t="s">
        <v>126</v>
      </c>
      <c r="L47" s="90"/>
      <c r="M47"/>
      <c r="O47"/>
    </row>
    <row r="48" spans="1:15" ht="15">
      <c r="A48" s="94" t="s">
        <v>131</v>
      </c>
      <c r="B48" s="95">
        <v>45637</v>
      </c>
      <c r="C48" s="95"/>
      <c r="D48" s="92" t="s">
        <v>132</v>
      </c>
      <c r="E48" s="92" t="s">
        <v>133</v>
      </c>
      <c r="F48" s="92" t="s">
        <v>134</v>
      </c>
      <c r="G48" s="92" t="s">
        <v>28</v>
      </c>
      <c r="H48" s="92">
        <v>3</v>
      </c>
      <c r="I48" s="93">
        <v>8.6999999999999993</v>
      </c>
      <c r="J48" s="93">
        <v>6.0275368103396918</v>
      </c>
      <c r="K48" s="92"/>
      <c r="L48" s="92"/>
      <c r="M48"/>
      <c r="O48"/>
    </row>
    <row r="49" spans="1:15" ht="15">
      <c r="A49" s="94" t="s">
        <v>135</v>
      </c>
      <c r="B49" s="95">
        <v>45637</v>
      </c>
      <c r="C49" s="95"/>
      <c r="D49" s="92" t="s">
        <v>132</v>
      </c>
      <c r="E49" s="92" t="s">
        <v>133</v>
      </c>
      <c r="F49" s="92" t="s">
        <v>136</v>
      </c>
      <c r="G49" s="92" t="s">
        <v>28</v>
      </c>
      <c r="H49" s="92">
        <v>3</v>
      </c>
      <c r="I49" s="93">
        <v>11.6</v>
      </c>
      <c r="J49" s="93">
        <v>8.0367157471195902</v>
      </c>
      <c r="K49" s="92"/>
      <c r="L49" s="92"/>
      <c r="M49"/>
      <c r="O49"/>
    </row>
    <row r="50" spans="1:15" ht="15">
      <c r="A50" s="94" t="s">
        <v>137</v>
      </c>
      <c r="B50" s="95">
        <v>45637</v>
      </c>
      <c r="C50" s="95"/>
      <c r="D50" s="92" t="s">
        <v>132</v>
      </c>
      <c r="E50" s="92" t="s">
        <v>133</v>
      </c>
      <c r="F50" s="92" t="s">
        <v>138</v>
      </c>
      <c r="G50" s="92" t="s">
        <v>28</v>
      </c>
      <c r="H50" s="92">
        <v>3</v>
      </c>
      <c r="I50" s="93">
        <v>14.5</v>
      </c>
      <c r="J50" s="93">
        <v>10.045894683899487</v>
      </c>
      <c r="K50" s="92"/>
      <c r="L50" s="92"/>
      <c r="M50"/>
      <c r="O50"/>
    </row>
    <row r="51" spans="1:15" ht="15">
      <c r="A51" s="94" t="s">
        <v>139</v>
      </c>
      <c r="B51" s="95">
        <v>45721</v>
      </c>
      <c r="C51" s="95"/>
      <c r="D51" s="92" t="s">
        <v>140</v>
      </c>
      <c r="E51" s="92" t="s">
        <v>141</v>
      </c>
      <c r="F51" s="92" t="s">
        <v>141</v>
      </c>
      <c r="G51" s="92" t="s">
        <v>28</v>
      </c>
      <c r="H51" s="92">
        <v>1</v>
      </c>
      <c r="I51" s="93">
        <v>13.043478260869565</v>
      </c>
      <c r="J51" s="93">
        <v>3</v>
      </c>
      <c r="K51" s="92" t="s">
        <v>142</v>
      </c>
      <c r="L51" s="92" t="s">
        <v>29</v>
      </c>
      <c r="M51"/>
      <c r="O51"/>
    </row>
    <row r="52" spans="1:15" ht="15">
      <c r="A52" s="94" t="s">
        <v>143</v>
      </c>
      <c r="B52" s="95">
        <v>45721</v>
      </c>
      <c r="C52" s="95"/>
      <c r="D52" s="92" t="s">
        <v>140</v>
      </c>
      <c r="E52" s="92" t="s">
        <v>144</v>
      </c>
      <c r="F52" s="92" t="s">
        <v>144</v>
      </c>
      <c r="G52" s="92" t="s">
        <v>28</v>
      </c>
      <c r="H52" s="92">
        <v>1</v>
      </c>
      <c r="I52" s="93">
        <v>13.043478260869565</v>
      </c>
      <c r="J52" s="93">
        <v>3</v>
      </c>
      <c r="K52" s="92" t="s">
        <v>142</v>
      </c>
      <c r="L52" s="92" t="s">
        <v>29</v>
      </c>
      <c r="M52"/>
      <c r="O52"/>
    </row>
    <row r="53" spans="1:15" ht="15">
      <c r="A53" s="94" t="s">
        <v>145</v>
      </c>
      <c r="B53" s="95">
        <v>45721</v>
      </c>
      <c r="C53" s="95"/>
      <c r="D53" s="92" t="s">
        <v>140</v>
      </c>
      <c r="E53" s="92" t="s">
        <v>146</v>
      </c>
      <c r="F53" s="92" t="s">
        <v>146</v>
      </c>
      <c r="G53" s="92" t="s">
        <v>28</v>
      </c>
      <c r="H53" s="92">
        <v>1</v>
      </c>
      <c r="I53" s="93">
        <v>13.043478260869565</v>
      </c>
      <c r="J53" s="93">
        <v>3</v>
      </c>
      <c r="K53" s="92" t="s">
        <v>142</v>
      </c>
      <c r="L53" s="92" t="s">
        <v>29</v>
      </c>
      <c r="M53"/>
      <c r="O53"/>
    </row>
    <row r="54" spans="1:15" ht="15">
      <c r="A54" s="94" t="s">
        <v>147</v>
      </c>
      <c r="B54" s="95">
        <v>45721</v>
      </c>
      <c r="C54" s="95"/>
      <c r="D54" s="92" t="s">
        <v>140</v>
      </c>
      <c r="E54" s="92" t="s">
        <v>148</v>
      </c>
      <c r="F54" s="92" t="s">
        <v>148</v>
      </c>
      <c r="G54" s="92" t="s">
        <v>28</v>
      </c>
      <c r="H54" s="92">
        <v>1</v>
      </c>
      <c r="I54" s="93">
        <v>13.043478260869565</v>
      </c>
      <c r="J54" s="93">
        <v>3</v>
      </c>
      <c r="K54" s="92" t="s">
        <v>142</v>
      </c>
      <c r="L54" s="92" t="s">
        <v>29</v>
      </c>
      <c r="M54"/>
      <c r="O54"/>
    </row>
    <row r="55" spans="1:15" ht="15">
      <c r="A55" s="94" t="s">
        <v>149</v>
      </c>
      <c r="B55" s="95">
        <v>45721</v>
      </c>
      <c r="C55" s="95"/>
      <c r="D55" s="92" t="s">
        <v>140</v>
      </c>
      <c r="E55" s="92" t="s">
        <v>150</v>
      </c>
      <c r="F55" s="92" t="s">
        <v>150</v>
      </c>
      <c r="G55" s="92" t="s">
        <v>28</v>
      </c>
      <c r="H55" s="92">
        <v>1</v>
      </c>
      <c r="I55" s="93">
        <v>15.65217391304348</v>
      </c>
      <c r="J55" s="93">
        <v>3.6</v>
      </c>
      <c r="K55" s="92" t="s">
        <v>142</v>
      </c>
      <c r="L55" s="92" t="s">
        <v>29</v>
      </c>
      <c r="M55"/>
      <c r="O55"/>
    </row>
    <row r="56" spans="1:15" ht="15">
      <c r="A56" s="94" t="s">
        <v>151</v>
      </c>
      <c r="B56" s="95">
        <v>45721</v>
      </c>
      <c r="C56" s="95"/>
      <c r="D56" s="92" t="s">
        <v>140</v>
      </c>
      <c r="E56" s="92" t="s">
        <v>152</v>
      </c>
      <c r="F56" s="92" t="s">
        <v>152</v>
      </c>
      <c r="G56" s="92" t="s">
        <v>28</v>
      </c>
      <c r="H56" s="92">
        <v>1</v>
      </c>
      <c r="I56" s="93">
        <v>15.65217391304348</v>
      </c>
      <c r="J56" s="93">
        <v>3.6</v>
      </c>
      <c r="K56" s="92" t="s">
        <v>142</v>
      </c>
      <c r="L56" s="92" t="s">
        <v>29</v>
      </c>
      <c r="M56"/>
      <c r="O56"/>
    </row>
    <row r="57" spans="1:15" ht="15">
      <c r="A57" s="94" t="s">
        <v>153</v>
      </c>
      <c r="B57" s="95">
        <v>45721</v>
      </c>
      <c r="C57" s="95"/>
      <c r="D57" s="92" t="s">
        <v>140</v>
      </c>
      <c r="E57" s="92" t="s">
        <v>154</v>
      </c>
      <c r="F57" s="92" t="s">
        <v>154</v>
      </c>
      <c r="G57" s="92" t="s">
        <v>28</v>
      </c>
      <c r="H57" s="92">
        <v>1</v>
      </c>
      <c r="I57" s="93">
        <v>15.65217391304348</v>
      </c>
      <c r="J57" s="93">
        <v>3.6</v>
      </c>
      <c r="K57" s="92" t="s">
        <v>142</v>
      </c>
      <c r="L57" s="92" t="s">
        <v>29</v>
      </c>
      <c r="M57"/>
      <c r="O57"/>
    </row>
    <row r="58" spans="1:15" ht="15">
      <c r="A58" s="94" t="s">
        <v>155</v>
      </c>
      <c r="B58" s="95">
        <v>45721</v>
      </c>
      <c r="C58" s="95"/>
      <c r="D58" s="92" t="s">
        <v>140</v>
      </c>
      <c r="E58" s="92" t="s">
        <v>156</v>
      </c>
      <c r="F58" s="92" t="s">
        <v>156</v>
      </c>
      <c r="G58" s="92" t="s">
        <v>28</v>
      </c>
      <c r="H58" s="92">
        <v>1</v>
      </c>
      <c r="I58" s="93">
        <v>15.65217391304348</v>
      </c>
      <c r="J58" s="93">
        <v>3.6</v>
      </c>
      <c r="K58" s="92" t="s">
        <v>142</v>
      </c>
      <c r="L58" s="92" t="s">
        <v>29</v>
      </c>
      <c r="M58"/>
      <c r="O58"/>
    </row>
    <row r="59" spans="1:15" ht="15">
      <c r="A59" s="94" t="s">
        <v>157</v>
      </c>
      <c r="B59" s="95">
        <v>45721</v>
      </c>
      <c r="C59" s="95"/>
      <c r="D59" s="92" t="s">
        <v>140</v>
      </c>
      <c r="E59" s="92" t="s">
        <v>158</v>
      </c>
      <c r="F59" s="92" t="s">
        <v>158</v>
      </c>
      <c r="G59" s="92" t="s">
        <v>28</v>
      </c>
      <c r="H59" s="92">
        <v>1</v>
      </c>
      <c r="I59" s="93">
        <v>17.391304347826086</v>
      </c>
      <c r="J59" s="93">
        <v>4</v>
      </c>
      <c r="K59" s="92" t="s">
        <v>142</v>
      </c>
      <c r="L59" s="92" t="s">
        <v>29</v>
      </c>
      <c r="M59"/>
      <c r="O59"/>
    </row>
    <row r="60" spans="1:15" ht="15">
      <c r="A60" s="94" t="s">
        <v>159</v>
      </c>
      <c r="B60" s="95">
        <v>45721</v>
      </c>
      <c r="C60" s="95"/>
      <c r="D60" s="92" t="s">
        <v>140</v>
      </c>
      <c r="E60" s="92" t="s">
        <v>160</v>
      </c>
      <c r="F60" s="92" t="s">
        <v>160</v>
      </c>
      <c r="G60" s="92" t="s">
        <v>28</v>
      </c>
      <c r="H60" s="92">
        <v>1</v>
      </c>
      <c r="I60" s="93">
        <v>17.391304347826086</v>
      </c>
      <c r="J60" s="93">
        <v>4</v>
      </c>
      <c r="K60" s="92" t="s">
        <v>142</v>
      </c>
      <c r="L60" s="92" t="s">
        <v>29</v>
      </c>
      <c r="M60"/>
      <c r="O60"/>
    </row>
    <row r="61" spans="1:15" ht="15">
      <c r="A61" s="94" t="s">
        <v>161</v>
      </c>
      <c r="B61" s="95">
        <v>45721</v>
      </c>
      <c r="C61" s="95"/>
      <c r="D61" s="92" t="s">
        <v>140</v>
      </c>
      <c r="E61" s="92" t="s">
        <v>162</v>
      </c>
      <c r="F61" s="92" t="s">
        <v>162</v>
      </c>
      <c r="G61" s="92" t="s">
        <v>28</v>
      </c>
      <c r="H61" s="92">
        <v>1</v>
      </c>
      <c r="I61" s="93">
        <v>17.391304347826086</v>
      </c>
      <c r="J61" s="93">
        <v>4</v>
      </c>
      <c r="K61" s="92" t="s">
        <v>142</v>
      </c>
      <c r="L61" s="92" t="s">
        <v>29</v>
      </c>
      <c r="M61"/>
      <c r="O61"/>
    </row>
    <row r="62" spans="1:15" ht="15">
      <c r="A62" s="94" t="s">
        <v>163</v>
      </c>
      <c r="B62" s="95">
        <v>45721</v>
      </c>
      <c r="C62" s="95"/>
      <c r="D62" s="92" t="s">
        <v>140</v>
      </c>
      <c r="E62" s="92" t="s">
        <v>164</v>
      </c>
      <c r="F62" s="92" t="s">
        <v>164</v>
      </c>
      <c r="G62" s="92" t="s">
        <v>28</v>
      </c>
      <c r="H62" s="92">
        <v>1</v>
      </c>
      <c r="I62" s="93">
        <v>17.391304347826086</v>
      </c>
      <c r="J62" s="93">
        <v>4</v>
      </c>
      <c r="K62" s="92" t="s">
        <v>142</v>
      </c>
      <c r="L62" s="92" t="s">
        <v>29</v>
      </c>
      <c r="M62"/>
      <c r="O62"/>
    </row>
    <row r="63" spans="1:15" ht="15">
      <c r="A63" s="94" t="s">
        <v>165</v>
      </c>
      <c r="B63" s="95">
        <v>45721</v>
      </c>
      <c r="C63" s="95"/>
      <c r="D63" s="92" t="s">
        <v>140</v>
      </c>
      <c r="E63" s="92" t="s">
        <v>166</v>
      </c>
      <c r="F63" s="92" t="s">
        <v>166</v>
      </c>
      <c r="G63" s="92" t="s">
        <v>28</v>
      </c>
      <c r="H63" s="92">
        <v>1</v>
      </c>
      <c r="I63" s="93">
        <v>21.739130434782609</v>
      </c>
      <c r="J63" s="93">
        <v>5</v>
      </c>
      <c r="K63" s="92" t="s">
        <v>142</v>
      </c>
      <c r="L63" s="92" t="s">
        <v>29</v>
      </c>
      <c r="M63"/>
      <c r="O63"/>
    </row>
    <row r="64" spans="1:15" ht="15">
      <c r="A64" s="94" t="s">
        <v>167</v>
      </c>
      <c r="B64" s="95">
        <v>45721</v>
      </c>
      <c r="C64" s="95"/>
      <c r="D64" s="92" t="s">
        <v>140</v>
      </c>
      <c r="E64" s="92" t="s">
        <v>168</v>
      </c>
      <c r="F64" s="92" t="s">
        <v>168</v>
      </c>
      <c r="G64" s="92" t="s">
        <v>28</v>
      </c>
      <c r="H64" s="92">
        <v>1</v>
      </c>
      <c r="I64" s="93">
        <v>21.739130434782609</v>
      </c>
      <c r="J64" s="93">
        <v>5</v>
      </c>
      <c r="K64" s="92" t="s">
        <v>142</v>
      </c>
      <c r="L64" s="92" t="s">
        <v>29</v>
      </c>
      <c r="M64"/>
      <c r="O64"/>
    </row>
    <row r="65" spans="1:15" ht="15">
      <c r="A65" s="94" t="s">
        <v>169</v>
      </c>
      <c r="B65" s="95">
        <v>45721</v>
      </c>
      <c r="C65" s="95"/>
      <c r="D65" s="92" t="s">
        <v>140</v>
      </c>
      <c r="E65" s="92" t="s">
        <v>170</v>
      </c>
      <c r="F65" s="92" t="s">
        <v>170</v>
      </c>
      <c r="G65" s="92" t="s">
        <v>28</v>
      </c>
      <c r="H65" s="92">
        <v>1</v>
      </c>
      <c r="I65" s="93">
        <v>21.739130434782609</v>
      </c>
      <c r="J65" s="93">
        <v>5</v>
      </c>
      <c r="K65" s="92" t="s">
        <v>142</v>
      </c>
      <c r="L65" s="92" t="s">
        <v>29</v>
      </c>
      <c r="M65"/>
      <c r="O65"/>
    </row>
    <row r="66" spans="1:15" ht="15">
      <c r="A66" s="94" t="s">
        <v>171</v>
      </c>
      <c r="B66" s="95">
        <v>45721</v>
      </c>
      <c r="C66" s="95"/>
      <c r="D66" s="92" t="s">
        <v>140</v>
      </c>
      <c r="E66" s="92" t="s">
        <v>172</v>
      </c>
      <c r="F66" s="92" t="s">
        <v>172</v>
      </c>
      <c r="G66" s="92" t="s">
        <v>28</v>
      </c>
      <c r="H66" s="92">
        <v>1</v>
      </c>
      <c r="I66" s="93">
        <v>21.739130434782609</v>
      </c>
      <c r="J66" s="93">
        <v>5</v>
      </c>
      <c r="K66" s="92" t="s">
        <v>142</v>
      </c>
      <c r="L66" s="92" t="s">
        <v>29</v>
      </c>
      <c r="M66"/>
      <c r="O66"/>
    </row>
    <row r="67" spans="1:15" ht="15">
      <c r="A67" s="94" t="s">
        <v>173</v>
      </c>
      <c r="B67" s="95">
        <v>45721</v>
      </c>
      <c r="C67" s="95"/>
      <c r="D67" s="92" t="s">
        <v>140</v>
      </c>
      <c r="E67" s="92" t="s">
        <v>174</v>
      </c>
      <c r="F67" s="92" t="s">
        <v>174</v>
      </c>
      <c r="G67" s="92" t="s">
        <v>28</v>
      </c>
      <c r="H67" s="92">
        <v>1</v>
      </c>
      <c r="I67" s="93">
        <v>25</v>
      </c>
      <c r="J67" s="93">
        <v>5.75</v>
      </c>
      <c r="K67" s="92" t="s">
        <v>142</v>
      </c>
      <c r="L67" s="92" t="s">
        <v>29</v>
      </c>
      <c r="M67"/>
      <c r="O67"/>
    </row>
    <row r="68" spans="1:15" ht="15">
      <c r="A68" s="94" t="s">
        <v>175</v>
      </c>
      <c r="B68" s="95">
        <v>45721</v>
      </c>
      <c r="C68" s="95"/>
      <c r="D68" s="92" t="s">
        <v>140</v>
      </c>
      <c r="E68" s="92" t="s">
        <v>176</v>
      </c>
      <c r="F68" s="92" t="s">
        <v>176</v>
      </c>
      <c r="G68" s="92" t="s">
        <v>28</v>
      </c>
      <c r="H68" s="92">
        <v>1</v>
      </c>
      <c r="I68" s="93">
        <v>25</v>
      </c>
      <c r="J68" s="93">
        <v>5.75</v>
      </c>
      <c r="K68" s="92" t="s">
        <v>142</v>
      </c>
      <c r="L68" s="92" t="s">
        <v>29</v>
      </c>
      <c r="M68"/>
      <c r="O68"/>
    </row>
    <row r="69" spans="1:15" ht="15">
      <c r="A69" s="94" t="s">
        <v>177</v>
      </c>
      <c r="B69" s="95">
        <v>45721</v>
      </c>
      <c r="C69" s="95"/>
      <c r="D69" s="92" t="s">
        <v>140</v>
      </c>
      <c r="E69" s="92" t="s">
        <v>178</v>
      </c>
      <c r="F69" s="92" t="s">
        <v>178</v>
      </c>
      <c r="G69" s="92" t="s">
        <v>28</v>
      </c>
      <c r="H69" s="92">
        <v>1</v>
      </c>
      <c r="I69" s="93">
        <v>25</v>
      </c>
      <c r="J69" s="93">
        <v>5.75</v>
      </c>
      <c r="K69" s="92" t="s">
        <v>142</v>
      </c>
      <c r="L69" s="92" t="s">
        <v>29</v>
      </c>
      <c r="M69"/>
      <c r="O69"/>
    </row>
    <row r="70" spans="1:15" ht="15">
      <c r="A70" s="94" t="s">
        <v>179</v>
      </c>
      <c r="B70" s="95">
        <v>45721</v>
      </c>
      <c r="C70" s="95"/>
      <c r="D70" s="92" t="s">
        <v>140</v>
      </c>
      <c r="E70" s="92" t="s">
        <v>180</v>
      </c>
      <c r="F70" s="92" t="s">
        <v>180</v>
      </c>
      <c r="G70" s="92" t="s">
        <v>28</v>
      </c>
      <c r="H70" s="92">
        <v>1</v>
      </c>
      <c r="I70" s="93">
        <v>25</v>
      </c>
      <c r="J70" s="93">
        <v>5.75</v>
      </c>
      <c r="K70" s="92" t="s">
        <v>142</v>
      </c>
      <c r="L70" s="92" t="s">
        <v>29</v>
      </c>
      <c r="M70"/>
      <c r="O70"/>
    </row>
    <row r="71" spans="1:15" ht="15">
      <c r="A71" s="94" t="s">
        <v>181</v>
      </c>
      <c r="B71" s="95">
        <v>45721</v>
      </c>
      <c r="C71" s="95"/>
      <c r="D71" s="92" t="s">
        <v>140</v>
      </c>
      <c r="E71" s="92" t="s">
        <v>182</v>
      </c>
      <c r="F71" s="92" t="s">
        <v>182</v>
      </c>
      <c r="G71" s="92" t="s">
        <v>28</v>
      </c>
      <c r="H71" s="92">
        <v>3</v>
      </c>
      <c r="I71" s="93">
        <v>4.3301270189221936</v>
      </c>
      <c r="J71" s="93">
        <v>3</v>
      </c>
      <c r="K71" s="92" t="s">
        <v>183</v>
      </c>
      <c r="L71" s="92" t="s">
        <v>29</v>
      </c>
      <c r="M71"/>
      <c r="O71"/>
    </row>
    <row r="72" spans="1:15" ht="15">
      <c r="A72" s="94" t="s">
        <v>184</v>
      </c>
      <c r="B72" s="95">
        <v>45721</v>
      </c>
      <c r="C72" s="95"/>
      <c r="D72" s="92" t="s">
        <v>140</v>
      </c>
      <c r="E72" s="92" t="s">
        <v>185</v>
      </c>
      <c r="F72" s="92" t="s">
        <v>185</v>
      </c>
      <c r="G72" s="92" t="s">
        <v>28</v>
      </c>
      <c r="H72" s="92">
        <v>3</v>
      </c>
      <c r="I72" s="93">
        <v>4.3301270189221936</v>
      </c>
      <c r="J72" s="93">
        <v>3</v>
      </c>
      <c r="K72" s="92" t="s">
        <v>183</v>
      </c>
      <c r="L72" s="92" t="s">
        <v>29</v>
      </c>
      <c r="M72"/>
      <c r="O72"/>
    </row>
    <row r="73" spans="1:15" ht="15">
      <c r="A73" s="94" t="s">
        <v>186</v>
      </c>
      <c r="B73" s="95">
        <v>45721</v>
      </c>
      <c r="C73" s="95"/>
      <c r="D73" s="92" t="s">
        <v>140</v>
      </c>
      <c r="E73" s="92" t="s">
        <v>187</v>
      </c>
      <c r="F73" s="92" t="s">
        <v>187</v>
      </c>
      <c r="G73" s="92" t="s">
        <v>28</v>
      </c>
      <c r="H73" s="92">
        <v>3</v>
      </c>
      <c r="I73" s="93">
        <v>4.3301270189221936</v>
      </c>
      <c r="J73" s="93">
        <v>3</v>
      </c>
      <c r="K73" s="92" t="s">
        <v>183</v>
      </c>
      <c r="L73" s="92" t="s">
        <v>29</v>
      </c>
      <c r="M73"/>
      <c r="O73"/>
    </row>
    <row r="74" spans="1:15" ht="15">
      <c r="A74" s="94" t="s">
        <v>188</v>
      </c>
      <c r="B74" s="95">
        <v>45721</v>
      </c>
      <c r="C74" s="95"/>
      <c r="D74" s="92" t="s">
        <v>140</v>
      </c>
      <c r="E74" s="92" t="s">
        <v>189</v>
      </c>
      <c r="F74" s="92" t="s">
        <v>189</v>
      </c>
      <c r="G74" s="92" t="s">
        <v>28</v>
      </c>
      <c r="H74" s="92">
        <v>3</v>
      </c>
      <c r="I74" s="93">
        <v>4.3301270189221936</v>
      </c>
      <c r="J74" s="93">
        <v>3</v>
      </c>
      <c r="K74" s="92" t="s">
        <v>183</v>
      </c>
      <c r="L74" s="92" t="s">
        <v>29</v>
      </c>
      <c r="M74"/>
      <c r="O74"/>
    </row>
    <row r="75" spans="1:15" ht="15">
      <c r="A75" s="94" t="s">
        <v>190</v>
      </c>
      <c r="B75" s="95">
        <v>45721</v>
      </c>
      <c r="C75" s="95"/>
      <c r="D75" s="92" t="s">
        <v>140</v>
      </c>
      <c r="E75" s="92" t="s">
        <v>191</v>
      </c>
      <c r="F75" s="92" t="s">
        <v>191</v>
      </c>
      <c r="G75" s="92" t="s">
        <v>28</v>
      </c>
      <c r="H75" s="92">
        <v>3</v>
      </c>
      <c r="I75" s="93">
        <v>5.7735026918962582</v>
      </c>
      <c r="J75" s="93">
        <v>4</v>
      </c>
      <c r="K75" s="92" t="s">
        <v>183</v>
      </c>
      <c r="L75" s="92" t="s">
        <v>29</v>
      </c>
      <c r="M75"/>
      <c r="O75"/>
    </row>
    <row r="76" spans="1:15" ht="15">
      <c r="A76" s="94" t="s">
        <v>192</v>
      </c>
      <c r="B76" s="95">
        <v>45721</v>
      </c>
      <c r="C76" s="95"/>
      <c r="D76" s="92" t="s">
        <v>140</v>
      </c>
      <c r="E76" s="92" t="s">
        <v>193</v>
      </c>
      <c r="F76" s="92" t="s">
        <v>193</v>
      </c>
      <c r="G76" s="92" t="s">
        <v>28</v>
      </c>
      <c r="H76" s="92">
        <v>3</v>
      </c>
      <c r="I76" s="93">
        <v>5.7735026918962582</v>
      </c>
      <c r="J76" s="93">
        <v>4</v>
      </c>
      <c r="K76" s="92" t="s">
        <v>183</v>
      </c>
      <c r="L76" s="92" t="s">
        <v>29</v>
      </c>
      <c r="M76"/>
      <c r="O76"/>
    </row>
    <row r="77" spans="1:15" ht="15">
      <c r="A77" s="94" t="s">
        <v>194</v>
      </c>
      <c r="B77" s="95">
        <v>45721</v>
      </c>
      <c r="C77" s="95"/>
      <c r="D77" s="92" t="s">
        <v>140</v>
      </c>
      <c r="E77" s="92" t="s">
        <v>195</v>
      </c>
      <c r="F77" s="92" t="s">
        <v>195</v>
      </c>
      <c r="G77" s="92" t="s">
        <v>28</v>
      </c>
      <c r="H77" s="92">
        <v>3</v>
      </c>
      <c r="I77" s="93">
        <v>5.7735026918962582</v>
      </c>
      <c r="J77" s="93">
        <v>4</v>
      </c>
      <c r="K77" s="92" t="s">
        <v>183</v>
      </c>
      <c r="L77" s="92" t="s">
        <v>29</v>
      </c>
      <c r="M77"/>
      <c r="O77"/>
    </row>
    <row r="78" spans="1:15" ht="15">
      <c r="A78" s="94" t="s">
        <v>196</v>
      </c>
      <c r="B78" s="95">
        <v>45721</v>
      </c>
      <c r="C78" s="95"/>
      <c r="D78" s="92" t="s">
        <v>140</v>
      </c>
      <c r="E78" s="92" t="s">
        <v>197</v>
      </c>
      <c r="F78" s="92" t="s">
        <v>197</v>
      </c>
      <c r="G78" s="92" t="s">
        <v>28</v>
      </c>
      <c r="H78" s="92">
        <v>3</v>
      </c>
      <c r="I78" s="93">
        <v>5.7735026918962582</v>
      </c>
      <c r="J78" s="93">
        <v>4</v>
      </c>
      <c r="K78" s="92" t="s">
        <v>183</v>
      </c>
      <c r="L78" s="92" t="s">
        <v>29</v>
      </c>
      <c r="M78"/>
      <c r="O78"/>
    </row>
    <row r="79" spans="1:15" ht="15">
      <c r="A79" s="94" t="s">
        <v>198</v>
      </c>
      <c r="B79" s="95">
        <v>45721</v>
      </c>
      <c r="C79" s="95"/>
      <c r="D79" s="92" t="s">
        <v>140</v>
      </c>
      <c r="E79" s="92" t="s">
        <v>199</v>
      </c>
      <c r="F79" s="92" t="s">
        <v>199</v>
      </c>
      <c r="G79" s="92" t="s">
        <v>28</v>
      </c>
      <c r="H79" s="92">
        <v>3</v>
      </c>
      <c r="I79" s="93">
        <v>7.2168783648703227</v>
      </c>
      <c r="J79" s="93">
        <v>5</v>
      </c>
      <c r="K79" s="92" t="s">
        <v>183</v>
      </c>
      <c r="L79" s="92" t="s">
        <v>29</v>
      </c>
      <c r="M79"/>
      <c r="O79"/>
    </row>
    <row r="80" spans="1:15" ht="15">
      <c r="A80" s="94" t="s">
        <v>200</v>
      </c>
      <c r="B80" s="95">
        <v>45721</v>
      </c>
      <c r="C80" s="95"/>
      <c r="D80" s="92" t="s">
        <v>140</v>
      </c>
      <c r="E80" s="92" t="s">
        <v>201</v>
      </c>
      <c r="F80" s="92" t="s">
        <v>201</v>
      </c>
      <c r="G80" s="92" t="s">
        <v>28</v>
      </c>
      <c r="H80" s="92">
        <v>3</v>
      </c>
      <c r="I80" s="93">
        <v>7.2168783648703227</v>
      </c>
      <c r="J80" s="93">
        <v>5</v>
      </c>
      <c r="K80" s="92" t="s">
        <v>183</v>
      </c>
      <c r="L80" s="92" t="s">
        <v>29</v>
      </c>
      <c r="M80"/>
      <c r="O80"/>
    </row>
    <row r="81" spans="1:15" ht="15">
      <c r="A81" s="94" t="s">
        <v>202</v>
      </c>
      <c r="B81" s="95">
        <v>45721</v>
      </c>
      <c r="C81" s="95"/>
      <c r="D81" s="92" t="s">
        <v>140</v>
      </c>
      <c r="E81" s="92" t="s">
        <v>203</v>
      </c>
      <c r="F81" s="92" t="s">
        <v>203</v>
      </c>
      <c r="G81" s="92" t="s">
        <v>28</v>
      </c>
      <c r="H81" s="92">
        <v>3</v>
      </c>
      <c r="I81" s="93">
        <v>7.2168783648703227</v>
      </c>
      <c r="J81" s="93">
        <v>5</v>
      </c>
      <c r="K81" s="92" t="s">
        <v>183</v>
      </c>
      <c r="L81" s="92" t="s">
        <v>29</v>
      </c>
      <c r="M81"/>
      <c r="O81"/>
    </row>
    <row r="82" spans="1:15" ht="15">
      <c r="A82" s="94" t="s">
        <v>204</v>
      </c>
      <c r="B82" s="95">
        <v>45721</v>
      </c>
      <c r="C82" s="95"/>
      <c r="D82" s="92" t="s">
        <v>140</v>
      </c>
      <c r="E82" s="92" t="s">
        <v>205</v>
      </c>
      <c r="F82" s="92" t="s">
        <v>205</v>
      </c>
      <c r="G82" s="92" t="s">
        <v>28</v>
      </c>
      <c r="H82" s="92">
        <v>3</v>
      </c>
      <c r="I82" s="93">
        <v>7.2168783648703227</v>
      </c>
      <c r="J82" s="93">
        <v>5</v>
      </c>
      <c r="K82" s="92" t="s">
        <v>183</v>
      </c>
      <c r="L82" s="92" t="s">
        <v>29</v>
      </c>
      <c r="M82"/>
      <c r="O82"/>
    </row>
    <row r="83" spans="1:15" ht="15">
      <c r="A83" s="94" t="s">
        <v>206</v>
      </c>
      <c r="B83" s="95">
        <v>45721</v>
      </c>
      <c r="C83" s="95"/>
      <c r="D83" s="92" t="s">
        <v>140</v>
      </c>
      <c r="E83" s="92" t="s">
        <v>207</v>
      </c>
      <c r="F83" s="92" t="s">
        <v>207</v>
      </c>
      <c r="G83" s="92" t="s">
        <v>28</v>
      </c>
      <c r="H83" s="92">
        <v>3</v>
      </c>
      <c r="I83" s="93">
        <v>8.6602540378443873</v>
      </c>
      <c r="J83" s="93">
        <v>6</v>
      </c>
      <c r="K83" s="92" t="s">
        <v>183</v>
      </c>
      <c r="L83" s="92" t="s">
        <v>29</v>
      </c>
      <c r="M83"/>
      <c r="O83"/>
    </row>
    <row r="84" spans="1:15" ht="15">
      <c r="A84" s="94" t="s">
        <v>208</v>
      </c>
      <c r="B84" s="95">
        <v>45721</v>
      </c>
      <c r="C84" s="95"/>
      <c r="D84" s="92" t="s">
        <v>140</v>
      </c>
      <c r="E84" s="92" t="s">
        <v>209</v>
      </c>
      <c r="F84" s="92" t="s">
        <v>209</v>
      </c>
      <c r="G84" s="92" t="s">
        <v>28</v>
      </c>
      <c r="H84" s="92">
        <v>3</v>
      </c>
      <c r="I84" s="93">
        <v>8.6602540378443873</v>
      </c>
      <c r="J84" s="93">
        <v>6</v>
      </c>
      <c r="K84" s="92" t="s">
        <v>183</v>
      </c>
      <c r="L84" s="92" t="s">
        <v>29</v>
      </c>
      <c r="M84"/>
      <c r="O84"/>
    </row>
    <row r="85" spans="1:15" ht="15">
      <c r="A85" s="94" t="s">
        <v>210</v>
      </c>
      <c r="B85" s="95">
        <v>45721</v>
      </c>
      <c r="C85" s="95"/>
      <c r="D85" s="92" t="s">
        <v>140</v>
      </c>
      <c r="E85" s="92" t="s">
        <v>211</v>
      </c>
      <c r="F85" s="92" t="s">
        <v>211</v>
      </c>
      <c r="G85" s="92" t="s">
        <v>28</v>
      </c>
      <c r="H85" s="92">
        <v>3</v>
      </c>
      <c r="I85" s="93">
        <v>8.6602540378443873</v>
      </c>
      <c r="J85" s="93">
        <v>6</v>
      </c>
      <c r="K85" s="92" t="s">
        <v>183</v>
      </c>
      <c r="L85" s="92" t="s">
        <v>29</v>
      </c>
      <c r="M85"/>
      <c r="O85"/>
    </row>
    <row r="86" spans="1:15" ht="15">
      <c r="A86" s="94" t="s">
        <v>212</v>
      </c>
      <c r="B86" s="95">
        <v>45721</v>
      </c>
      <c r="C86" s="95"/>
      <c r="D86" s="92" t="s">
        <v>140</v>
      </c>
      <c r="E86" s="92" t="s">
        <v>213</v>
      </c>
      <c r="F86" s="92" t="s">
        <v>213</v>
      </c>
      <c r="G86" s="92" t="s">
        <v>28</v>
      </c>
      <c r="H86" s="92">
        <v>3</v>
      </c>
      <c r="I86" s="93">
        <v>8.6602540378443873</v>
      </c>
      <c r="J86" s="93">
        <v>6</v>
      </c>
      <c r="K86" s="92" t="s">
        <v>183</v>
      </c>
      <c r="L86" s="92" t="s">
        <v>29</v>
      </c>
      <c r="M86"/>
      <c r="O86"/>
    </row>
    <row r="87" spans="1:15" ht="15">
      <c r="A87" s="94" t="s">
        <v>214</v>
      </c>
      <c r="B87" s="95">
        <v>45721</v>
      </c>
      <c r="C87" s="95"/>
      <c r="D87" s="92" t="s">
        <v>140</v>
      </c>
      <c r="E87" s="92" t="s">
        <v>215</v>
      </c>
      <c r="F87" s="92" t="s">
        <v>215</v>
      </c>
      <c r="G87" s="92" t="s">
        <v>28</v>
      </c>
      <c r="H87" s="92">
        <v>3</v>
      </c>
      <c r="I87" s="93">
        <v>11.547005383792516</v>
      </c>
      <c r="J87" s="93">
        <v>8</v>
      </c>
      <c r="K87" s="92" t="s">
        <v>183</v>
      </c>
      <c r="L87" s="92" t="s">
        <v>29</v>
      </c>
      <c r="M87"/>
      <c r="O87"/>
    </row>
    <row r="88" spans="1:15" ht="15">
      <c r="A88" s="94" t="s">
        <v>216</v>
      </c>
      <c r="B88" s="95">
        <v>45721</v>
      </c>
      <c r="C88" s="95"/>
      <c r="D88" s="92" t="s">
        <v>140</v>
      </c>
      <c r="E88" s="92" t="s">
        <v>217</v>
      </c>
      <c r="F88" s="92" t="s">
        <v>217</v>
      </c>
      <c r="G88" s="92" t="s">
        <v>28</v>
      </c>
      <c r="H88" s="92">
        <v>3</v>
      </c>
      <c r="I88" s="93">
        <v>11.547005383792516</v>
      </c>
      <c r="J88" s="93">
        <v>8</v>
      </c>
      <c r="K88" s="92" t="s">
        <v>183</v>
      </c>
      <c r="L88" s="92" t="s">
        <v>29</v>
      </c>
      <c r="M88"/>
      <c r="O88"/>
    </row>
    <row r="89" spans="1:15" ht="15">
      <c r="A89" s="94" t="s">
        <v>218</v>
      </c>
      <c r="B89" s="95">
        <v>45721</v>
      </c>
      <c r="C89" s="95"/>
      <c r="D89" s="92" t="s">
        <v>140</v>
      </c>
      <c r="E89" s="92" t="s">
        <v>219</v>
      </c>
      <c r="F89" s="92" t="s">
        <v>219</v>
      </c>
      <c r="G89" s="92" t="s">
        <v>28</v>
      </c>
      <c r="H89" s="92">
        <v>3</v>
      </c>
      <c r="I89" s="93">
        <v>11.547005383792516</v>
      </c>
      <c r="J89" s="93">
        <v>8</v>
      </c>
      <c r="K89" s="92" t="s">
        <v>183</v>
      </c>
      <c r="L89" s="92" t="s">
        <v>29</v>
      </c>
      <c r="M89"/>
      <c r="O89"/>
    </row>
    <row r="90" spans="1:15" ht="15">
      <c r="A90" s="94" t="s">
        <v>220</v>
      </c>
      <c r="B90" s="95">
        <v>45721</v>
      </c>
      <c r="C90" s="95"/>
      <c r="D90" s="92" t="s">
        <v>140</v>
      </c>
      <c r="E90" s="92" t="s">
        <v>221</v>
      </c>
      <c r="F90" s="92" t="s">
        <v>221</v>
      </c>
      <c r="G90" s="92" t="s">
        <v>28</v>
      </c>
      <c r="H90" s="92">
        <v>3</v>
      </c>
      <c r="I90" s="93">
        <v>11.547005383792516</v>
      </c>
      <c r="J90" s="93">
        <v>8</v>
      </c>
      <c r="K90" s="92" t="s">
        <v>183</v>
      </c>
      <c r="L90" s="92" t="s">
        <v>29</v>
      </c>
      <c r="M90"/>
      <c r="O90"/>
    </row>
    <row r="91" spans="1:15" ht="15">
      <c r="A91" s="94" t="s">
        <v>222</v>
      </c>
      <c r="B91" s="95">
        <v>45721</v>
      </c>
      <c r="C91" s="95"/>
      <c r="D91" s="92" t="s">
        <v>140</v>
      </c>
      <c r="E91" s="92" t="s">
        <v>223</v>
      </c>
      <c r="F91" s="92" t="s">
        <v>223</v>
      </c>
      <c r="G91" s="92" t="s">
        <v>28</v>
      </c>
      <c r="H91" s="92">
        <v>3</v>
      </c>
      <c r="I91" s="93">
        <v>14.433756729740645</v>
      </c>
      <c r="J91" s="93">
        <v>10</v>
      </c>
      <c r="K91" s="92" t="s">
        <v>183</v>
      </c>
      <c r="L91" s="92" t="s">
        <v>29</v>
      </c>
      <c r="M91"/>
      <c r="O91"/>
    </row>
    <row r="92" spans="1:15" ht="15">
      <c r="A92" s="94" t="s">
        <v>224</v>
      </c>
      <c r="B92" s="95">
        <v>45721</v>
      </c>
      <c r="C92" s="95"/>
      <c r="D92" s="92" t="s">
        <v>140</v>
      </c>
      <c r="E92" s="92" t="s">
        <v>225</v>
      </c>
      <c r="F92" s="92" t="s">
        <v>225</v>
      </c>
      <c r="G92" s="92" t="s">
        <v>28</v>
      </c>
      <c r="H92" s="92">
        <v>3</v>
      </c>
      <c r="I92" s="93">
        <v>14.433756729740645</v>
      </c>
      <c r="J92" s="93">
        <v>10</v>
      </c>
      <c r="K92" s="92" t="s">
        <v>183</v>
      </c>
      <c r="L92" s="92" t="s">
        <v>29</v>
      </c>
      <c r="M92"/>
      <c r="O92"/>
    </row>
    <row r="93" spans="1:15" ht="15">
      <c r="A93" s="94" t="s">
        <v>226</v>
      </c>
      <c r="B93" s="95">
        <v>45721</v>
      </c>
      <c r="C93" s="95"/>
      <c r="D93" s="92" t="s">
        <v>140</v>
      </c>
      <c r="E93" s="92" t="s">
        <v>227</v>
      </c>
      <c r="F93" s="92" t="s">
        <v>227</v>
      </c>
      <c r="G93" s="92" t="s">
        <v>28</v>
      </c>
      <c r="H93" s="92">
        <v>3</v>
      </c>
      <c r="I93" s="93">
        <v>14.433756729740645</v>
      </c>
      <c r="J93" s="93">
        <v>10</v>
      </c>
      <c r="K93" s="92" t="s">
        <v>183</v>
      </c>
      <c r="L93" s="92" t="s">
        <v>29</v>
      </c>
      <c r="M93"/>
      <c r="O93"/>
    </row>
    <row r="94" spans="1:15" ht="15">
      <c r="A94" s="94" t="s">
        <v>228</v>
      </c>
      <c r="B94" s="95">
        <v>45721</v>
      </c>
      <c r="C94" s="95"/>
      <c r="D94" s="92" t="s">
        <v>140</v>
      </c>
      <c r="E94" s="92" t="s">
        <v>229</v>
      </c>
      <c r="F94" s="92" t="s">
        <v>229</v>
      </c>
      <c r="G94" s="92" t="s">
        <v>28</v>
      </c>
      <c r="H94" s="92">
        <v>3</v>
      </c>
      <c r="I94" s="93">
        <v>14.433756729740645</v>
      </c>
      <c r="J94" s="93">
        <v>10</v>
      </c>
      <c r="K94" s="92" t="s">
        <v>183</v>
      </c>
      <c r="L94" s="92" t="s">
        <v>29</v>
      </c>
      <c r="M94"/>
      <c r="O94"/>
    </row>
    <row r="95" spans="1:15" ht="15">
      <c r="A95" s="94" t="s">
        <v>230</v>
      </c>
      <c r="B95" s="95">
        <v>45721</v>
      </c>
      <c r="C95" s="95"/>
      <c r="D95" s="92" t="s">
        <v>140</v>
      </c>
      <c r="E95" s="92" t="s">
        <v>231</v>
      </c>
      <c r="F95" s="92" t="s">
        <v>231</v>
      </c>
      <c r="G95" s="92" t="s">
        <v>28</v>
      </c>
      <c r="H95" s="92">
        <v>3</v>
      </c>
      <c r="I95" s="93">
        <v>15.877132402714707</v>
      </c>
      <c r="J95" s="93">
        <v>11</v>
      </c>
      <c r="K95" s="92" t="s">
        <v>183</v>
      </c>
      <c r="L95" s="92" t="s">
        <v>29</v>
      </c>
      <c r="M95"/>
      <c r="O95"/>
    </row>
    <row r="96" spans="1:15" ht="15">
      <c r="A96" s="94" t="s">
        <v>232</v>
      </c>
      <c r="B96" s="95">
        <v>45721</v>
      </c>
      <c r="C96" s="95"/>
      <c r="D96" s="92" t="s">
        <v>140</v>
      </c>
      <c r="E96" s="92" t="s">
        <v>233</v>
      </c>
      <c r="F96" s="92" t="s">
        <v>233</v>
      </c>
      <c r="G96" s="92" t="s">
        <v>28</v>
      </c>
      <c r="H96" s="92">
        <v>3</v>
      </c>
      <c r="I96" s="93">
        <v>15.877132402714707</v>
      </c>
      <c r="J96" s="93">
        <v>11</v>
      </c>
      <c r="K96" s="92" t="s">
        <v>183</v>
      </c>
      <c r="L96" s="92" t="s">
        <v>29</v>
      </c>
      <c r="M96"/>
      <c r="O96"/>
    </row>
    <row r="97" spans="1:15" ht="15">
      <c r="A97" s="94" t="s">
        <v>234</v>
      </c>
      <c r="B97" s="95">
        <v>45721</v>
      </c>
      <c r="C97" s="95"/>
      <c r="D97" s="92" t="s">
        <v>140</v>
      </c>
      <c r="E97" s="92" t="s">
        <v>235</v>
      </c>
      <c r="F97" s="92" t="s">
        <v>235</v>
      </c>
      <c r="G97" s="92" t="s">
        <v>28</v>
      </c>
      <c r="H97" s="92">
        <v>3</v>
      </c>
      <c r="I97" s="93">
        <v>15.877132402714707</v>
      </c>
      <c r="J97" s="93">
        <v>11</v>
      </c>
      <c r="K97" s="92" t="s">
        <v>183</v>
      </c>
      <c r="L97" s="92" t="s">
        <v>29</v>
      </c>
      <c r="M97"/>
      <c r="O97"/>
    </row>
    <row r="98" spans="1:15" ht="15">
      <c r="A98" s="94" t="s">
        <v>236</v>
      </c>
      <c r="B98" s="95">
        <v>45721</v>
      </c>
      <c r="C98" s="95"/>
      <c r="D98" s="92" t="s">
        <v>140</v>
      </c>
      <c r="E98" s="92" t="s">
        <v>237</v>
      </c>
      <c r="F98" s="92" t="s">
        <v>237</v>
      </c>
      <c r="G98" s="92" t="s">
        <v>28</v>
      </c>
      <c r="H98" s="92">
        <v>3</v>
      </c>
      <c r="I98" s="93">
        <v>15.877132402714707</v>
      </c>
      <c r="J98" s="93">
        <v>11</v>
      </c>
      <c r="K98" s="92" t="s">
        <v>183</v>
      </c>
      <c r="L98" s="92" t="s">
        <v>29</v>
      </c>
      <c r="M98"/>
      <c r="O98"/>
    </row>
    <row r="99" spans="1:15" ht="15">
      <c r="A99" s="94" t="s">
        <v>238</v>
      </c>
      <c r="B99" s="95">
        <v>45625</v>
      </c>
      <c r="C99" s="95"/>
      <c r="D99" s="92" t="s">
        <v>239</v>
      </c>
      <c r="E99" s="92" t="s">
        <v>240</v>
      </c>
      <c r="F99" s="92" t="s">
        <v>240</v>
      </c>
      <c r="G99" s="92" t="s">
        <v>28</v>
      </c>
      <c r="H99" s="92">
        <v>1</v>
      </c>
      <c r="I99" s="93">
        <v>10</v>
      </c>
      <c r="J99" s="93">
        <v>2.2999999999999998</v>
      </c>
      <c r="K99" s="92"/>
      <c r="L99" s="92"/>
      <c r="M99"/>
      <c r="O99"/>
    </row>
    <row r="100" spans="1:15" ht="15">
      <c r="A100" s="94" t="s">
        <v>241</v>
      </c>
      <c r="B100" s="95">
        <v>45625</v>
      </c>
      <c r="C100" s="95"/>
      <c r="D100" s="92" t="s">
        <v>239</v>
      </c>
      <c r="E100" s="92" t="s">
        <v>242</v>
      </c>
      <c r="F100" s="92" t="s">
        <v>242</v>
      </c>
      <c r="G100" s="92" t="s">
        <v>28</v>
      </c>
      <c r="H100" s="92">
        <v>1</v>
      </c>
      <c r="I100" s="93">
        <v>15</v>
      </c>
      <c r="J100" s="93">
        <v>3.45</v>
      </c>
      <c r="K100" s="92"/>
      <c r="L100" s="92"/>
      <c r="M100"/>
      <c r="O100"/>
    </row>
    <row r="101" spans="1:15" ht="15">
      <c r="A101" s="94" t="s">
        <v>243</v>
      </c>
      <c r="B101" s="95">
        <v>45625</v>
      </c>
      <c r="C101" s="95"/>
      <c r="D101" s="92" t="s">
        <v>239</v>
      </c>
      <c r="E101" s="92" t="s">
        <v>244</v>
      </c>
      <c r="F101" s="92" t="s">
        <v>244</v>
      </c>
      <c r="G101" s="92" t="s">
        <v>28</v>
      </c>
      <c r="H101" s="92">
        <v>1</v>
      </c>
      <c r="I101" s="93">
        <v>16</v>
      </c>
      <c r="J101" s="93">
        <v>3.68</v>
      </c>
      <c r="K101" s="92"/>
      <c r="L101" s="92"/>
      <c r="M101"/>
      <c r="O101"/>
    </row>
    <row r="102" spans="1:15" ht="15">
      <c r="A102" s="94" t="s">
        <v>245</v>
      </c>
      <c r="B102" s="95">
        <v>45625</v>
      </c>
      <c r="C102" s="95"/>
      <c r="D102" s="92" t="s">
        <v>239</v>
      </c>
      <c r="E102" s="92" t="s">
        <v>246</v>
      </c>
      <c r="F102" s="92" t="s">
        <v>246</v>
      </c>
      <c r="G102" s="92" t="s">
        <v>28</v>
      </c>
      <c r="H102" s="92">
        <v>1</v>
      </c>
      <c r="I102" s="93">
        <v>20</v>
      </c>
      <c r="J102" s="93">
        <v>4.5999999999999996</v>
      </c>
      <c r="K102" s="92"/>
      <c r="L102" s="92"/>
      <c r="M102"/>
      <c r="O102"/>
    </row>
    <row r="103" spans="1:15" ht="15">
      <c r="A103" s="94" t="s">
        <v>247</v>
      </c>
      <c r="B103" s="95">
        <v>45625</v>
      </c>
      <c r="C103" s="95"/>
      <c r="D103" s="92" t="s">
        <v>239</v>
      </c>
      <c r="E103" s="92" t="s">
        <v>248</v>
      </c>
      <c r="F103" s="92" t="s">
        <v>248</v>
      </c>
      <c r="G103" s="92" t="s">
        <v>28</v>
      </c>
      <c r="H103" s="92">
        <v>1</v>
      </c>
      <c r="I103" s="93">
        <v>23</v>
      </c>
      <c r="J103" s="93">
        <v>5.29</v>
      </c>
      <c r="K103" s="92"/>
      <c r="L103" s="92"/>
      <c r="M103"/>
      <c r="O103"/>
    </row>
    <row r="104" spans="1:15" ht="15">
      <c r="A104" s="94" t="s">
        <v>249</v>
      </c>
      <c r="B104" s="95">
        <v>45625</v>
      </c>
      <c r="C104" s="95"/>
      <c r="D104" s="92" t="s">
        <v>239</v>
      </c>
      <c r="E104" s="92" t="s">
        <v>250</v>
      </c>
      <c r="F104" s="92" t="s">
        <v>250</v>
      </c>
      <c r="G104" s="92" t="s">
        <v>28</v>
      </c>
      <c r="H104" s="92">
        <v>1</v>
      </c>
      <c r="I104" s="93">
        <v>25</v>
      </c>
      <c r="J104" s="93">
        <v>5.75</v>
      </c>
      <c r="K104" s="92"/>
      <c r="L104" s="92"/>
      <c r="M104"/>
      <c r="O104"/>
    </row>
    <row r="105" spans="1:15" ht="15">
      <c r="A105" s="94" t="s">
        <v>251</v>
      </c>
      <c r="B105" s="95">
        <v>45625</v>
      </c>
      <c r="C105" s="95"/>
      <c r="D105" s="92" t="s">
        <v>239</v>
      </c>
      <c r="E105" s="92" t="s">
        <v>252</v>
      </c>
      <c r="F105" s="92" t="s">
        <v>252</v>
      </c>
      <c r="G105" s="92" t="s">
        <v>28</v>
      </c>
      <c r="H105" s="92">
        <v>3</v>
      </c>
      <c r="I105" s="93">
        <v>5.0999999999999996</v>
      </c>
      <c r="J105" s="93">
        <v>3.5333836474405094</v>
      </c>
      <c r="K105" s="92"/>
      <c r="L105" s="92"/>
      <c r="M105"/>
      <c r="O105"/>
    </row>
    <row r="106" spans="1:15" ht="15">
      <c r="A106" s="94" t="s">
        <v>253</v>
      </c>
      <c r="B106" s="95">
        <v>45625</v>
      </c>
      <c r="C106" s="95"/>
      <c r="D106" s="92" t="s">
        <v>239</v>
      </c>
      <c r="E106" s="92" t="s">
        <v>254</v>
      </c>
      <c r="F106" s="92" t="s">
        <v>254</v>
      </c>
      <c r="G106" s="92" t="s">
        <v>28</v>
      </c>
      <c r="H106" s="92">
        <v>3</v>
      </c>
      <c r="I106" s="93">
        <v>6.8</v>
      </c>
      <c r="J106" s="93">
        <v>4.7111781965873458</v>
      </c>
      <c r="K106" s="92"/>
      <c r="L106" s="92"/>
      <c r="M106"/>
      <c r="O106"/>
    </row>
    <row r="107" spans="1:15" ht="15">
      <c r="A107" s="94" t="s">
        <v>255</v>
      </c>
      <c r="B107" s="95">
        <v>45625</v>
      </c>
      <c r="C107" s="95"/>
      <c r="D107" s="92" t="s">
        <v>239</v>
      </c>
      <c r="E107" s="92" t="s">
        <v>256</v>
      </c>
      <c r="F107" s="92" t="s">
        <v>256</v>
      </c>
      <c r="G107" s="92" t="s">
        <v>28</v>
      </c>
      <c r="H107" s="92">
        <v>3</v>
      </c>
      <c r="I107" s="93">
        <v>8.5</v>
      </c>
      <c r="J107" s="93">
        <v>5.8889727457341827</v>
      </c>
      <c r="K107" s="92"/>
      <c r="L107" s="92"/>
      <c r="M107"/>
      <c r="O107"/>
    </row>
    <row r="108" spans="1:15" ht="15">
      <c r="A108" s="94" t="s">
        <v>257</v>
      </c>
      <c r="B108" s="95">
        <v>45625</v>
      </c>
      <c r="C108" s="95"/>
      <c r="D108" s="92" t="s">
        <v>239</v>
      </c>
      <c r="E108" s="92" t="s">
        <v>258</v>
      </c>
      <c r="F108" s="92" t="s">
        <v>258</v>
      </c>
      <c r="G108" s="92" t="s">
        <v>28</v>
      </c>
      <c r="H108" s="92">
        <v>3</v>
      </c>
      <c r="I108" s="93">
        <v>10.1</v>
      </c>
      <c r="J108" s="93">
        <v>6.9974852625782642</v>
      </c>
      <c r="K108" s="92"/>
      <c r="L108" s="92"/>
      <c r="M108"/>
      <c r="O108"/>
    </row>
    <row r="109" spans="1:15" ht="15">
      <c r="A109" s="94" t="s">
        <v>259</v>
      </c>
      <c r="B109" s="95">
        <v>45625</v>
      </c>
      <c r="C109" s="95"/>
      <c r="D109" s="92" t="s">
        <v>239</v>
      </c>
      <c r="E109" s="92" t="s">
        <v>260</v>
      </c>
      <c r="F109" s="92" t="s">
        <v>260</v>
      </c>
      <c r="G109" s="92" t="s">
        <v>28</v>
      </c>
      <c r="H109" s="92">
        <v>3</v>
      </c>
      <c r="I109" s="93">
        <v>13.5</v>
      </c>
      <c r="J109" s="93">
        <v>9.3530743608719362</v>
      </c>
      <c r="K109" s="92"/>
      <c r="L109" s="92"/>
      <c r="M109"/>
      <c r="O109"/>
    </row>
    <row r="110" spans="1:15" ht="15">
      <c r="A110" s="94" t="s">
        <v>261</v>
      </c>
      <c r="B110" s="95">
        <v>45625</v>
      </c>
      <c r="C110" s="95"/>
      <c r="D110" s="92" t="s">
        <v>239</v>
      </c>
      <c r="E110" s="92" t="s">
        <v>262</v>
      </c>
      <c r="F110" s="92" t="s">
        <v>262</v>
      </c>
      <c r="G110" s="92" t="s">
        <v>28</v>
      </c>
      <c r="H110" s="92">
        <v>3</v>
      </c>
      <c r="I110" s="93">
        <v>5.0999999999999996</v>
      </c>
      <c r="J110" s="93">
        <v>3.5333836474405089</v>
      </c>
      <c r="K110" s="92"/>
      <c r="L110" s="92"/>
      <c r="M110"/>
      <c r="O110"/>
    </row>
    <row r="111" spans="1:15" ht="15">
      <c r="A111" s="94" t="s">
        <v>263</v>
      </c>
      <c r="B111" s="95">
        <v>45625</v>
      </c>
      <c r="C111" s="95"/>
      <c r="D111" s="92" t="s">
        <v>239</v>
      </c>
      <c r="E111" s="92" t="s">
        <v>264</v>
      </c>
      <c r="F111" s="92" t="s">
        <v>264</v>
      </c>
      <c r="G111" s="92" t="s">
        <v>28</v>
      </c>
      <c r="H111" s="92">
        <v>3</v>
      </c>
      <c r="I111" s="93">
        <v>6.8</v>
      </c>
      <c r="J111" s="93">
        <v>4.7111781965873458</v>
      </c>
      <c r="K111" s="92"/>
      <c r="L111" s="92"/>
      <c r="M111"/>
      <c r="O111"/>
    </row>
    <row r="112" spans="1:15" ht="15">
      <c r="A112" s="94" t="s">
        <v>265</v>
      </c>
      <c r="B112" s="95">
        <v>45625</v>
      </c>
      <c r="C112" s="95"/>
      <c r="D112" s="92" t="s">
        <v>239</v>
      </c>
      <c r="E112" s="92" t="s">
        <v>266</v>
      </c>
      <c r="F112" s="92" t="s">
        <v>266</v>
      </c>
      <c r="G112" s="92" t="s">
        <v>28</v>
      </c>
      <c r="H112" s="92">
        <v>3</v>
      </c>
      <c r="I112" s="93">
        <v>8.5</v>
      </c>
      <c r="J112" s="93">
        <v>5.8889727457341827</v>
      </c>
      <c r="K112" s="92"/>
      <c r="L112" s="92"/>
      <c r="M112"/>
      <c r="O112"/>
    </row>
    <row r="113" spans="1:15" ht="15">
      <c r="A113" s="94" t="s">
        <v>267</v>
      </c>
      <c r="B113" s="95">
        <v>45625</v>
      </c>
      <c r="C113" s="95"/>
      <c r="D113" s="92" t="s">
        <v>239</v>
      </c>
      <c r="E113" s="92" t="s">
        <v>268</v>
      </c>
      <c r="F113" s="92" t="s">
        <v>268</v>
      </c>
      <c r="G113" s="92" t="s">
        <v>28</v>
      </c>
      <c r="H113" s="92">
        <v>3</v>
      </c>
      <c r="I113" s="93">
        <v>10.1</v>
      </c>
      <c r="J113" s="93">
        <v>6.9974852625782642</v>
      </c>
      <c r="K113" s="92"/>
      <c r="L113" s="92"/>
      <c r="M113"/>
      <c r="O113"/>
    </row>
    <row r="114" spans="1:15" ht="15">
      <c r="A114" s="94" t="s">
        <v>269</v>
      </c>
      <c r="B114" s="95">
        <v>45625</v>
      </c>
      <c r="C114" s="95"/>
      <c r="D114" s="92" t="s">
        <v>239</v>
      </c>
      <c r="E114" s="92" t="s">
        <v>270</v>
      </c>
      <c r="F114" s="92" t="s">
        <v>270</v>
      </c>
      <c r="G114" s="92" t="s">
        <v>28</v>
      </c>
      <c r="H114" s="92">
        <v>3</v>
      </c>
      <c r="I114" s="93">
        <v>13.5</v>
      </c>
      <c r="J114" s="93">
        <v>9.3530743608719362</v>
      </c>
      <c r="K114" s="92"/>
      <c r="L114" s="92"/>
      <c r="M114"/>
      <c r="O114"/>
    </row>
    <row r="115" spans="1:15" ht="15">
      <c r="A115" s="94" t="s">
        <v>271</v>
      </c>
      <c r="B115" s="95">
        <v>45625</v>
      </c>
      <c r="C115" s="95"/>
      <c r="D115" s="92" t="s">
        <v>239</v>
      </c>
      <c r="E115" s="92" t="s">
        <v>272</v>
      </c>
      <c r="F115" s="92" t="s">
        <v>272</v>
      </c>
      <c r="G115" s="92" t="s">
        <v>28</v>
      </c>
      <c r="H115" s="92">
        <v>3</v>
      </c>
      <c r="I115" s="93">
        <v>8.3000000000000007</v>
      </c>
      <c r="J115" s="93">
        <v>5.7504086811286736</v>
      </c>
      <c r="K115" s="92"/>
      <c r="L115" s="92"/>
      <c r="M115"/>
      <c r="O115"/>
    </row>
    <row r="116" spans="1:15" ht="15">
      <c r="A116" s="94" t="s">
        <v>273</v>
      </c>
      <c r="B116" s="95">
        <v>45625</v>
      </c>
      <c r="C116" s="95"/>
      <c r="D116" s="92" t="s">
        <v>239</v>
      </c>
      <c r="E116" s="92" t="s">
        <v>274</v>
      </c>
      <c r="F116" s="92" t="s">
        <v>274</v>
      </c>
      <c r="G116" s="92" t="s">
        <v>28</v>
      </c>
      <c r="H116" s="92">
        <v>3</v>
      </c>
      <c r="I116" s="93">
        <v>10</v>
      </c>
      <c r="J116" s="93">
        <v>6.9282032302755088</v>
      </c>
      <c r="K116" s="92"/>
      <c r="L116" s="92"/>
      <c r="M116"/>
      <c r="O116"/>
    </row>
    <row r="117" spans="1:15" ht="15">
      <c r="A117" s="94" t="s">
        <v>275</v>
      </c>
      <c r="B117" s="95">
        <v>45625</v>
      </c>
      <c r="C117" s="95"/>
      <c r="D117" s="92" t="s">
        <v>239</v>
      </c>
      <c r="E117" s="92" t="s">
        <v>276</v>
      </c>
      <c r="F117" s="92" t="s">
        <v>276</v>
      </c>
      <c r="G117" s="92" t="s">
        <v>28</v>
      </c>
      <c r="H117" s="92">
        <v>3</v>
      </c>
      <c r="I117" s="93">
        <v>13.3</v>
      </c>
      <c r="J117" s="93">
        <v>9.2145102962664271</v>
      </c>
      <c r="K117" s="92"/>
      <c r="L117" s="92"/>
      <c r="M117"/>
      <c r="O117"/>
    </row>
    <row r="118" spans="1:15" ht="15">
      <c r="A118" s="94" t="s">
        <v>277</v>
      </c>
      <c r="B118" s="95">
        <v>45625</v>
      </c>
      <c r="C118" s="95"/>
      <c r="D118" s="92" t="s">
        <v>239</v>
      </c>
      <c r="E118" s="92" t="s">
        <v>278</v>
      </c>
      <c r="F118" s="92" t="s">
        <v>279</v>
      </c>
      <c r="G118" s="92" t="s">
        <v>28</v>
      </c>
      <c r="H118" s="92">
        <v>3</v>
      </c>
      <c r="I118" s="93">
        <v>13.3</v>
      </c>
      <c r="J118" s="93">
        <v>9.2145102962664271</v>
      </c>
      <c r="K118" s="92"/>
      <c r="L118" s="92"/>
      <c r="M118"/>
      <c r="O118"/>
    </row>
    <row r="119" spans="1:15" ht="15">
      <c r="A119" s="94" t="s">
        <v>280</v>
      </c>
      <c r="B119" s="95">
        <v>45708</v>
      </c>
      <c r="C119" s="95"/>
      <c r="D119" s="92" t="s">
        <v>281</v>
      </c>
      <c r="E119" s="92" t="s">
        <v>282</v>
      </c>
      <c r="F119" s="92" t="s">
        <v>282</v>
      </c>
      <c r="G119" s="92" t="s">
        <v>28</v>
      </c>
      <c r="H119" s="92">
        <v>1</v>
      </c>
      <c r="I119" s="93">
        <v>13.6</v>
      </c>
      <c r="J119" s="93">
        <v>3.1280000000000001</v>
      </c>
      <c r="K119" s="92" t="s">
        <v>283</v>
      </c>
      <c r="L119" s="92" t="s">
        <v>283</v>
      </c>
      <c r="M119"/>
      <c r="O119"/>
    </row>
    <row r="120" spans="1:15" ht="15">
      <c r="A120" s="94" t="s">
        <v>284</v>
      </c>
      <c r="B120" s="95">
        <v>45708</v>
      </c>
      <c r="C120" s="95"/>
      <c r="D120" s="92" t="s">
        <v>281</v>
      </c>
      <c r="E120" s="92" t="s">
        <v>285</v>
      </c>
      <c r="F120" s="92" t="s">
        <v>285</v>
      </c>
      <c r="G120" s="92" t="s">
        <v>28</v>
      </c>
      <c r="H120" s="92">
        <v>1</v>
      </c>
      <c r="I120" s="93">
        <v>16</v>
      </c>
      <c r="J120" s="93">
        <v>3.68</v>
      </c>
      <c r="K120" s="92" t="s">
        <v>283</v>
      </c>
      <c r="L120" s="92" t="s">
        <v>283</v>
      </c>
      <c r="M120"/>
      <c r="O120"/>
    </row>
    <row r="121" spans="1:15" ht="15">
      <c r="A121" s="94" t="s">
        <v>286</v>
      </c>
      <c r="B121" s="95">
        <v>45708</v>
      </c>
      <c r="C121" s="95"/>
      <c r="D121" s="92" t="s">
        <v>281</v>
      </c>
      <c r="E121" s="92" t="s">
        <v>287</v>
      </c>
      <c r="F121" s="92" t="s">
        <v>287</v>
      </c>
      <c r="G121" s="92" t="s">
        <v>28</v>
      </c>
      <c r="H121" s="92">
        <v>1</v>
      </c>
      <c r="I121" s="93">
        <v>18.2</v>
      </c>
      <c r="J121" s="93">
        <v>4.1859999999999999</v>
      </c>
      <c r="K121" s="92" t="s">
        <v>283</v>
      </c>
      <c r="L121" s="92" t="s">
        <v>283</v>
      </c>
      <c r="M121"/>
      <c r="O121"/>
    </row>
    <row r="122" spans="1:15" ht="15">
      <c r="A122" s="94" t="s">
        <v>288</v>
      </c>
      <c r="B122" s="95">
        <v>45708</v>
      </c>
      <c r="C122" s="95"/>
      <c r="D122" s="92" t="s">
        <v>281</v>
      </c>
      <c r="E122" s="92" t="s">
        <v>289</v>
      </c>
      <c r="F122" s="92" t="s">
        <v>289</v>
      </c>
      <c r="G122" s="92" t="s">
        <v>28</v>
      </c>
      <c r="H122" s="92">
        <v>1</v>
      </c>
      <c r="I122" s="93">
        <v>20.9</v>
      </c>
      <c r="J122" s="93">
        <v>4.8070000000000004</v>
      </c>
      <c r="K122" s="92" t="s">
        <v>283</v>
      </c>
      <c r="L122" s="92" t="s">
        <v>283</v>
      </c>
      <c r="M122"/>
      <c r="O122"/>
    </row>
    <row r="123" spans="1:15" ht="15">
      <c r="A123" s="94" t="s">
        <v>290</v>
      </c>
      <c r="B123" s="95">
        <v>45708</v>
      </c>
      <c r="C123" s="95"/>
      <c r="D123" s="92" t="s">
        <v>281</v>
      </c>
      <c r="E123" s="92" t="s">
        <v>291</v>
      </c>
      <c r="F123" s="92" t="s">
        <v>291</v>
      </c>
      <c r="G123" s="92" t="s">
        <v>28</v>
      </c>
      <c r="H123" s="92">
        <v>1</v>
      </c>
      <c r="I123" s="93">
        <v>22</v>
      </c>
      <c r="J123" s="93">
        <v>5.0599999999999996</v>
      </c>
      <c r="K123" s="92" t="s">
        <v>283</v>
      </c>
      <c r="L123" s="92" t="s">
        <v>283</v>
      </c>
      <c r="M123"/>
      <c r="O123"/>
    </row>
    <row r="124" spans="1:15" ht="15">
      <c r="A124" s="94" t="s">
        <v>292</v>
      </c>
      <c r="B124" s="95">
        <v>45720</v>
      </c>
      <c r="C124" s="95"/>
      <c r="D124" s="92" t="s">
        <v>293</v>
      </c>
      <c r="E124" s="92" t="s">
        <v>294</v>
      </c>
      <c r="F124" s="92" t="s">
        <v>295</v>
      </c>
      <c r="G124" s="92" t="s">
        <v>28</v>
      </c>
      <c r="H124" s="92">
        <v>3</v>
      </c>
      <c r="I124" s="93">
        <v>5.7735026918962582</v>
      </c>
      <c r="J124" s="93">
        <v>4</v>
      </c>
      <c r="K124" s="92" t="s">
        <v>296</v>
      </c>
      <c r="L124" s="92" t="s">
        <v>29</v>
      </c>
      <c r="M124"/>
      <c r="O124"/>
    </row>
    <row r="125" spans="1:15" ht="15">
      <c r="A125" s="94" t="s">
        <v>297</v>
      </c>
      <c r="B125" s="95">
        <v>45720</v>
      </c>
      <c r="C125" s="95"/>
      <c r="D125" s="92" t="s">
        <v>293</v>
      </c>
      <c r="E125" s="92" t="s">
        <v>294</v>
      </c>
      <c r="F125" s="92" t="s">
        <v>298</v>
      </c>
      <c r="G125" s="92" t="s">
        <v>28</v>
      </c>
      <c r="H125" s="92">
        <v>3</v>
      </c>
      <c r="I125" s="93">
        <v>7.2168783648703219</v>
      </c>
      <c r="J125" s="93">
        <v>5</v>
      </c>
      <c r="K125" s="92" t="s">
        <v>296</v>
      </c>
      <c r="L125" s="92" t="s">
        <v>29</v>
      </c>
      <c r="M125"/>
      <c r="O125"/>
    </row>
    <row r="126" spans="1:15" ht="15">
      <c r="A126" s="94" t="s">
        <v>299</v>
      </c>
      <c r="B126" s="95">
        <v>45720</v>
      </c>
      <c r="C126" s="95"/>
      <c r="D126" s="92" t="s">
        <v>293</v>
      </c>
      <c r="E126" s="92" t="s">
        <v>294</v>
      </c>
      <c r="F126" s="92" t="s">
        <v>300</v>
      </c>
      <c r="G126" s="92" t="s">
        <v>28</v>
      </c>
      <c r="H126" s="92">
        <v>3</v>
      </c>
      <c r="I126" s="93">
        <v>8.6602540378443873</v>
      </c>
      <c r="J126" s="93">
        <v>6</v>
      </c>
      <c r="K126" s="92" t="s">
        <v>296</v>
      </c>
      <c r="L126" s="92" t="s">
        <v>29</v>
      </c>
      <c r="M126"/>
      <c r="O126"/>
    </row>
    <row r="127" spans="1:15" ht="15">
      <c r="A127" s="94" t="s">
        <v>301</v>
      </c>
      <c r="B127" s="95">
        <v>45720</v>
      </c>
      <c r="C127" s="95"/>
      <c r="D127" s="92" t="s">
        <v>293</v>
      </c>
      <c r="E127" s="92" t="s">
        <v>294</v>
      </c>
      <c r="F127" s="92" t="s">
        <v>302</v>
      </c>
      <c r="G127" s="92" t="s">
        <v>28</v>
      </c>
      <c r="H127" s="92">
        <v>3</v>
      </c>
      <c r="I127" s="93">
        <v>11.547005383792516</v>
      </c>
      <c r="J127" s="93">
        <v>8</v>
      </c>
      <c r="K127" s="92" t="s">
        <v>296</v>
      </c>
      <c r="L127" s="92" t="s">
        <v>29</v>
      </c>
      <c r="M127"/>
      <c r="O127"/>
    </row>
    <row r="128" spans="1:15" ht="15">
      <c r="A128" s="94" t="s">
        <v>303</v>
      </c>
      <c r="B128" s="95">
        <v>45720</v>
      </c>
      <c r="C128" s="95"/>
      <c r="D128" s="92" t="s">
        <v>293</v>
      </c>
      <c r="E128" s="92" t="s">
        <v>304</v>
      </c>
      <c r="F128" s="92" t="s">
        <v>305</v>
      </c>
      <c r="G128" s="92" t="s">
        <v>28</v>
      </c>
      <c r="H128" s="92">
        <v>1</v>
      </c>
      <c r="I128" s="93">
        <v>13.043478260869565</v>
      </c>
      <c r="J128" s="93">
        <v>3</v>
      </c>
      <c r="K128" s="92" t="s">
        <v>306</v>
      </c>
      <c r="L128" s="92" t="s">
        <v>29</v>
      </c>
      <c r="M128"/>
      <c r="O128"/>
    </row>
    <row r="129" spans="1:15" ht="15">
      <c r="A129" s="94" t="s">
        <v>307</v>
      </c>
      <c r="B129" s="95">
        <v>45720</v>
      </c>
      <c r="C129" s="95"/>
      <c r="D129" s="92" t="s">
        <v>293</v>
      </c>
      <c r="E129" s="92" t="s">
        <v>304</v>
      </c>
      <c r="F129" s="92" t="s">
        <v>308</v>
      </c>
      <c r="G129" s="92" t="s">
        <v>28</v>
      </c>
      <c r="H129" s="92">
        <v>1</v>
      </c>
      <c r="I129" s="93">
        <v>16</v>
      </c>
      <c r="J129" s="93">
        <v>3.68</v>
      </c>
      <c r="K129" s="92" t="s">
        <v>306</v>
      </c>
      <c r="L129" s="92" t="s">
        <v>29</v>
      </c>
      <c r="M129"/>
      <c r="O129"/>
    </row>
    <row r="130" spans="1:15" ht="15">
      <c r="A130" s="94" t="s">
        <v>309</v>
      </c>
      <c r="B130" s="95">
        <v>45720</v>
      </c>
      <c r="C130" s="95"/>
      <c r="D130" s="92" t="s">
        <v>293</v>
      </c>
      <c r="E130" s="92" t="s">
        <v>304</v>
      </c>
      <c r="F130" s="92" t="s">
        <v>310</v>
      </c>
      <c r="G130" s="92" t="s">
        <v>28</v>
      </c>
      <c r="H130" s="92">
        <v>1</v>
      </c>
      <c r="I130" s="93">
        <v>21.739130434782609</v>
      </c>
      <c r="J130" s="93">
        <v>5</v>
      </c>
      <c r="K130" s="92" t="s">
        <v>306</v>
      </c>
      <c r="L130" s="92" t="s">
        <v>29</v>
      </c>
      <c r="M130"/>
      <c r="O130"/>
    </row>
    <row r="131" spans="1:15" ht="15">
      <c r="A131" s="96" t="s">
        <v>311</v>
      </c>
      <c r="B131" s="97">
        <v>45625</v>
      </c>
      <c r="C131" s="97"/>
      <c r="D131" s="98" t="s">
        <v>312</v>
      </c>
      <c r="E131" s="98" t="s">
        <v>313</v>
      </c>
      <c r="F131" s="98" t="s">
        <v>314</v>
      </c>
      <c r="G131" s="98" t="s">
        <v>28</v>
      </c>
      <c r="H131" s="98">
        <v>1</v>
      </c>
      <c r="I131" s="99">
        <v>16</v>
      </c>
      <c r="J131" s="99">
        <v>3.68</v>
      </c>
      <c r="K131" s="98"/>
      <c r="L131" s="98"/>
      <c r="M131"/>
      <c r="O131"/>
    </row>
    <row r="132" spans="1:15" ht="15">
      <c r="A132" s="96" t="s">
        <v>315</v>
      </c>
      <c r="B132" s="97">
        <v>45625</v>
      </c>
      <c r="C132" s="97"/>
      <c r="D132" s="98" t="s">
        <v>312</v>
      </c>
      <c r="E132" s="98" t="s">
        <v>313</v>
      </c>
      <c r="F132" s="98" t="s">
        <v>316</v>
      </c>
      <c r="G132" s="98" t="s">
        <v>28</v>
      </c>
      <c r="H132" s="98">
        <v>1</v>
      </c>
      <c r="I132" s="99">
        <v>22</v>
      </c>
      <c r="J132" s="99">
        <v>5.0599999999999996</v>
      </c>
      <c r="K132" s="98"/>
      <c r="L132" s="98"/>
      <c r="M132"/>
      <c r="O132"/>
    </row>
    <row r="133" spans="1:15" ht="15">
      <c r="A133" s="96" t="s">
        <v>317</v>
      </c>
      <c r="B133" s="97">
        <v>45625</v>
      </c>
      <c r="C133" s="97"/>
      <c r="D133" s="98" t="s">
        <v>312</v>
      </c>
      <c r="E133" s="98" t="s">
        <v>313</v>
      </c>
      <c r="F133" s="98" t="s">
        <v>318</v>
      </c>
      <c r="G133" s="98" t="s">
        <v>28</v>
      </c>
      <c r="H133" s="98">
        <v>1</v>
      </c>
      <c r="I133" s="99">
        <v>25</v>
      </c>
      <c r="J133" s="99">
        <v>5.75</v>
      </c>
      <c r="K133" s="98"/>
      <c r="L133" s="98"/>
      <c r="M133"/>
      <c r="O133"/>
    </row>
    <row r="134" spans="1:15" ht="15">
      <c r="A134" s="96" t="s">
        <v>319</v>
      </c>
      <c r="B134" s="97">
        <v>45625</v>
      </c>
      <c r="C134" s="97"/>
      <c r="D134" s="98" t="s">
        <v>312</v>
      </c>
      <c r="E134" s="98" t="s">
        <v>320</v>
      </c>
      <c r="F134" s="98" t="s">
        <v>320</v>
      </c>
      <c r="G134" s="98" t="s">
        <v>28</v>
      </c>
      <c r="H134" s="98">
        <v>1</v>
      </c>
      <c r="I134" s="99">
        <v>12.8</v>
      </c>
      <c r="J134" s="99">
        <v>2.944</v>
      </c>
      <c r="K134" s="98"/>
      <c r="L134" s="98"/>
      <c r="M134"/>
      <c r="O134"/>
    </row>
    <row r="135" spans="1:15" ht="15">
      <c r="A135" s="96" t="s">
        <v>321</v>
      </c>
      <c r="B135" s="97">
        <v>45625</v>
      </c>
      <c r="C135" s="97"/>
      <c r="D135" s="98" t="s">
        <v>312</v>
      </c>
      <c r="E135" s="98" t="s">
        <v>322</v>
      </c>
      <c r="F135" s="98" t="s">
        <v>322</v>
      </c>
      <c r="G135" s="98" t="s">
        <v>28</v>
      </c>
      <c r="H135" s="98">
        <v>1</v>
      </c>
      <c r="I135" s="99">
        <v>16</v>
      </c>
      <c r="J135" s="99">
        <v>3.68</v>
      </c>
      <c r="K135" s="98"/>
      <c r="L135" s="98"/>
      <c r="M135"/>
      <c r="O135"/>
    </row>
    <row r="136" spans="1:15" ht="15">
      <c r="A136" s="96" t="s">
        <v>323</v>
      </c>
      <c r="B136" s="97">
        <v>45625</v>
      </c>
      <c r="C136" s="97"/>
      <c r="D136" s="98" t="s">
        <v>312</v>
      </c>
      <c r="E136" s="98" t="s">
        <v>324</v>
      </c>
      <c r="F136" s="98" t="s">
        <v>324</v>
      </c>
      <c r="G136" s="98" t="s">
        <v>28</v>
      </c>
      <c r="H136" s="98">
        <v>1</v>
      </c>
      <c r="I136" s="99">
        <v>19.2</v>
      </c>
      <c r="J136" s="99">
        <v>4.4160000000000004</v>
      </c>
      <c r="K136" s="98"/>
      <c r="L136" s="98"/>
      <c r="M136"/>
      <c r="O136"/>
    </row>
    <row r="137" spans="1:15" ht="15">
      <c r="A137" s="96" t="s">
        <v>325</v>
      </c>
      <c r="B137" s="97">
        <v>45625</v>
      </c>
      <c r="C137" s="97"/>
      <c r="D137" s="98" t="s">
        <v>312</v>
      </c>
      <c r="E137" s="98" t="s">
        <v>313</v>
      </c>
      <c r="F137" s="98" t="s">
        <v>326</v>
      </c>
      <c r="G137" s="98" t="s">
        <v>327</v>
      </c>
      <c r="H137" s="98">
        <v>1</v>
      </c>
      <c r="I137" s="99">
        <v>16</v>
      </c>
      <c r="J137" s="99">
        <v>3.68</v>
      </c>
      <c r="K137" s="98"/>
      <c r="L137" s="98"/>
      <c r="M137"/>
      <c r="O137"/>
    </row>
    <row r="138" spans="1:15" ht="15">
      <c r="A138" s="96" t="s">
        <v>328</v>
      </c>
      <c r="B138" s="97">
        <v>45625</v>
      </c>
      <c r="C138" s="97"/>
      <c r="D138" s="98" t="s">
        <v>312</v>
      </c>
      <c r="E138" s="98" t="s">
        <v>313</v>
      </c>
      <c r="F138" s="98" t="s">
        <v>329</v>
      </c>
      <c r="G138" s="98" t="s">
        <v>327</v>
      </c>
      <c r="H138" s="98">
        <v>1</v>
      </c>
      <c r="I138" s="99">
        <v>22</v>
      </c>
      <c r="J138" s="99">
        <v>5.0599999999999996</v>
      </c>
      <c r="K138" s="98"/>
      <c r="L138" s="98"/>
      <c r="M138"/>
      <c r="O138"/>
    </row>
    <row r="139" spans="1:15" ht="15">
      <c r="A139" s="96" t="s">
        <v>330</v>
      </c>
      <c r="B139" s="97">
        <v>45625</v>
      </c>
      <c r="C139" s="97"/>
      <c r="D139" s="98" t="s">
        <v>312</v>
      </c>
      <c r="E139" s="98" t="s">
        <v>313</v>
      </c>
      <c r="F139" s="98" t="s">
        <v>331</v>
      </c>
      <c r="G139" s="98" t="s">
        <v>327</v>
      </c>
      <c r="H139" s="98">
        <v>1</v>
      </c>
      <c r="I139" s="99">
        <v>25</v>
      </c>
      <c r="J139" s="99">
        <v>5.75</v>
      </c>
      <c r="K139" s="98"/>
      <c r="L139" s="98"/>
      <c r="M139"/>
      <c r="O139"/>
    </row>
    <row r="140" spans="1:15" ht="15">
      <c r="A140" s="96" t="s">
        <v>332</v>
      </c>
      <c r="B140" s="97">
        <v>45625</v>
      </c>
      <c r="C140" s="97"/>
      <c r="D140" s="98" t="s">
        <v>312</v>
      </c>
      <c r="E140" s="98" t="s">
        <v>333</v>
      </c>
      <c r="F140" s="98" t="s">
        <v>333</v>
      </c>
      <c r="G140" s="98" t="s">
        <v>327</v>
      </c>
      <c r="H140" s="98">
        <v>1</v>
      </c>
      <c r="I140" s="99">
        <v>12.8</v>
      </c>
      <c r="J140" s="99">
        <v>2.944</v>
      </c>
      <c r="K140" s="98"/>
      <c r="L140" s="98"/>
      <c r="M140"/>
      <c r="O140"/>
    </row>
    <row r="141" spans="1:15" ht="15">
      <c r="A141" s="96" t="s">
        <v>334</v>
      </c>
      <c r="B141" s="97">
        <v>45625</v>
      </c>
      <c r="C141" s="97"/>
      <c r="D141" s="98" t="s">
        <v>312</v>
      </c>
      <c r="E141" s="98" t="s">
        <v>335</v>
      </c>
      <c r="F141" s="98" t="s">
        <v>335</v>
      </c>
      <c r="G141" s="98" t="s">
        <v>327</v>
      </c>
      <c r="H141" s="98">
        <v>1</v>
      </c>
      <c r="I141" s="99">
        <v>16</v>
      </c>
      <c r="J141" s="99">
        <v>3.68</v>
      </c>
      <c r="K141" s="98"/>
      <c r="L141" s="98"/>
      <c r="M141"/>
      <c r="O141"/>
    </row>
    <row r="142" spans="1:15" ht="15">
      <c r="A142" s="96" t="s">
        <v>336</v>
      </c>
      <c r="B142" s="97">
        <v>45625</v>
      </c>
      <c r="C142" s="97"/>
      <c r="D142" s="98" t="s">
        <v>312</v>
      </c>
      <c r="E142" s="98" t="s">
        <v>337</v>
      </c>
      <c r="F142" s="98" t="s">
        <v>337</v>
      </c>
      <c r="G142" s="98" t="s">
        <v>327</v>
      </c>
      <c r="H142" s="98">
        <v>1</v>
      </c>
      <c r="I142" s="99">
        <v>19.2</v>
      </c>
      <c r="J142" s="99">
        <v>4.4160000000000004</v>
      </c>
      <c r="K142" s="98"/>
      <c r="L142" s="98"/>
      <c r="M142"/>
      <c r="O142"/>
    </row>
    <row r="143" spans="1:15" ht="15">
      <c r="A143" s="96" t="s">
        <v>338</v>
      </c>
      <c r="B143" s="97">
        <v>45625</v>
      </c>
      <c r="C143" s="97"/>
      <c r="D143" s="98" t="s">
        <v>312</v>
      </c>
      <c r="E143" s="98" t="s">
        <v>339</v>
      </c>
      <c r="F143" s="98" t="s">
        <v>340</v>
      </c>
      <c r="G143" s="98" t="s">
        <v>28</v>
      </c>
      <c r="H143" s="98">
        <v>1</v>
      </c>
      <c r="I143" s="99">
        <v>4.8</v>
      </c>
      <c r="J143" s="99">
        <v>1.1040000000000001</v>
      </c>
      <c r="K143" s="98"/>
      <c r="L143" s="98"/>
      <c r="M143"/>
      <c r="O143"/>
    </row>
    <row r="144" spans="1:15" ht="15">
      <c r="A144" s="96" t="s">
        <v>341</v>
      </c>
      <c r="B144" s="97">
        <v>45625</v>
      </c>
      <c r="C144" s="97"/>
      <c r="D144" s="98" t="s">
        <v>312</v>
      </c>
      <c r="E144" s="98" t="s">
        <v>339</v>
      </c>
      <c r="F144" s="98" t="s">
        <v>342</v>
      </c>
      <c r="G144" s="98" t="s">
        <v>28</v>
      </c>
      <c r="H144" s="98">
        <v>1</v>
      </c>
      <c r="I144" s="99">
        <v>7.2</v>
      </c>
      <c r="J144" s="99">
        <v>1.6559999999999999</v>
      </c>
      <c r="K144" s="98"/>
      <c r="L144" s="98"/>
      <c r="M144"/>
      <c r="O144"/>
    </row>
    <row r="145" spans="1:15" ht="15">
      <c r="A145" s="96" t="s">
        <v>343</v>
      </c>
      <c r="B145" s="97">
        <v>45625</v>
      </c>
      <c r="C145" s="97"/>
      <c r="D145" s="98" t="s">
        <v>312</v>
      </c>
      <c r="E145" s="98" t="s">
        <v>339</v>
      </c>
      <c r="F145" s="98" t="s">
        <v>344</v>
      </c>
      <c r="G145" s="98" t="s">
        <v>28</v>
      </c>
      <c r="H145" s="98">
        <v>1</v>
      </c>
      <c r="I145" s="99">
        <v>9.6</v>
      </c>
      <c r="J145" s="99">
        <v>2.2080000000000002</v>
      </c>
      <c r="K145" s="98"/>
      <c r="L145" s="98"/>
      <c r="M145"/>
      <c r="O145"/>
    </row>
    <row r="146" spans="1:15" ht="15">
      <c r="A146" s="96" t="s">
        <v>345</v>
      </c>
      <c r="B146" s="97">
        <v>45625</v>
      </c>
      <c r="C146" s="97"/>
      <c r="D146" s="98" t="s">
        <v>312</v>
      </c>
      <c r="E146" s="98" t="s">
        <v>339</v>
      </c>
      <c r="F146" s="98" t="s">
        <v>346</v>
      </c>
      <c r="G146" s="98" t="s">
        <v>28</v>
      </c>
      <c r="H146" s="98">
        <v>1</v>
      </c>
      <c r="I146" s="99">
        <v>14.4</v>
      </c>
      <c r="J146" s="99">
        <v>3.3119999999999998</v>
      </c>
      <c r="K146" s="98"/>
      <c r="L146" s="98"/>
      <c r="M146"/>
      <c r="O146"/>
    </row>
    <row r="147" spans="1:15" ht="15">
      <c r="A147" s="96" t="s">
        <v>347</v>
      </c>
      <c r="B147" s="97">
        <v>45625</v>
      </c>
      <c r="C147" s="97"/>
      <c r="D147" s="98" t="s">
        <v>312</v>
      </c>
      <c r="E147" s="98" t="s">
        <v>348</v>
      </c>
      <c r="F147" s="98" t="s">
        <v>349</v>
      </c>
      <c r="G147" s="98" t="s">
        <v>28</v>
      </c>
      <c r="H147" s="98">
        <v>3</v>
      </c>
      <c r="I147" s="99">
        <v>4.8</v>
      </c>
      <c r="J147" s="99">
        <v>3.325537550532244</v>
      </c>
      <c r="K147" s="98"/>
      <c r="L147" s="98"/>
      <c r="M147"/>
      <c r="O147"/>
    </row>
    <row r="148" spans="1:15" ht="15">
      <c r="A148" s="96" t="s">
        <v>350</v>
      </c>
      <c r="B148" s="97">
        <v>45625</v>
      </c>
      <c r="C148" s="97"/>
      <c r="D148" s="98" t="s">
        <v>312</v>
      </c>
      <c r="E148" s="98" t="s">
        <v>348</v>
      </c>
      <c r="F148" s="98" t="s">
        <v>351</v>
      </c>
      <c r="G148" s="98" t="s">
        <v>28</v>
      </c>
      <c r="H148" s="98">
        <v>3</v>
      </c>
      <c r="I148" s="99">
        <v>6.4</v>
      </c>
      <c r="J148" s="99">
        <v>4.434050067376325</v>
      </c>
      <c r="K148" s="98"/>
      <c r="L148" s="98"/>
      <c r="M148"/>
      <c r="O148"/>
    </row>
    <row r="149" spans="1:15" ht="15">
      <c r="A149" s="96" t="s">
        <v>352</v>
      </c>
      <c r="B149" s="97">
        <v>45625</v>
      </c>
      <c r="C149" s="97"/>
      <c r="D149" s="98" t="s">
        <v>312</v>
      </c>
      <c r="E149" s="98" t="s">
        <v>348</v>
      </c>
      <c r="F149" s="98" t="s">
        <v>353</v>
      </c>
      <c r="G149" s="98" t="s">
        <v>28</v>
      </c>
      <c r="H149" s="98">
        <v>3</v>
      </c>
      <c r="I149" s="99">
        <v>8</v>
      </c>
      <c r="J149" s="99">
        <v>5.5425625842204074</v>
      </c>
      <c r="K149" s="98"/>
      <c r="L149" s="98"/>
      <c r="M149"/>
      <c r="O149"/>
    </row>
    <row r="150" spans="1:15" ht="15">
      <c r="A150" s="96" t="s">
        <v>354</v>
      </c>
      <c r="B150" s="95">
        <v>45625</v>
      </c>
      <c r="C150" s="95"/>
      <c r="D150" s="92" t="s">
        <v>312</v>
      </c>
      <c r="E150" s="92" t="s">
        <v>348</v>
      </c>
      <c r="F150" s="92" t="s">
        <v>355</v>
      </c>
      <c r="G150" s="92" t="s">
        <v>28</v>
      </c>
      <c r="H150" s="92">
        <v>3</v>
      </c>
      <c r="I150" s="93">
        <v>9.6</v>
      </c>
      <c r="J150" s="93">
        <v>6.651075101064488</v>
      </c>
      <c r="K150" s="92"/>
      <c r="L150" s="92"/>
      <c r="M150"/>
      <c r="O150"/>
    </row>
    <row r="151" spans="1:15" ht="15">
      <c r="A151" s="96" t="s">
        <v>356</v>
      </c>
      <c r="B151" s="95">
        <v>45625</v>
      </c>
      <c r="C151" s="95"/>
      <c r="D151" s="92" t="s">
        <v>312</v>
      </c>
      <c r="E151" s="92" t="s">
        <v>348</v>
      </c>
      <c r="F151" s="92" t="s">
        <v>357</v>
      </c>
      <c r="G151" s="92" t="s">
        <v>28</v>
      </c>
      <c r="H151" s="92">
        <v>3</v>
      </c>
      <c r="I151" s="93">
        <v>12.8</v>
      </c>
      <c r="J151" s="93">
        <v>8.86810013475265</v>
      </c>
      <c r="K151" s="92"/>
      <c r="L151" s="92"/>
      <c r="M151"/>
      <c r="O151"/>
    </row>
    <row r="152" spans="1:15" ht="15">
      <c r="A152" s="96" t="s">
        <v>358</v>
      </c>
      <c r="B152" s="95">
        <v>45625</v>
      </c>
      <c r="C152" s="95"/>
      <c r="D152" s="92" t="s">
        <v>312</v>
      </c>
      <c r="E152" s="92" t="s">
        <v>348</v>
      </c>
      <c r="F152" s="92" t="s">
        <v>359</v>
      </c>
      <c r="G152" s="92" t="s">
        <v>28</v>
      </c>
      <c r="H152" s="92">
        <v>3</v>
      </c>
      <c r="I152" s="93">
        <v>16</v>
      </c>
      <c r="J152" s="93">
        <v>11.085125168440815</v>
      </c>
      <c r="K152" s="92"/>
      <c r="L152" s="92"/>
      <c r="M152"/>
      <c r="O152"/>
    </row>
    <row r="153" spans="1:15" ht="15">
      <c r="A153" s="94" t="s">
        <v>360</v>
      </c>
      <c r="B153" s="95">
        <v>45625</v>
      </c>
      <c r="C153" s="95"/>
      <c r="D153" s="92" t="s">
        <v>361</v>
      </c>
      <c r="E153" s="92" t="s">
        <v>362</v>
      </c>
      <c r="F153" s="92" t="s">
        <v>363</v>
      </c>
      <c r="G153" s="92" t="s">
        <v>327</v>
      </c>
      <c r="H153" s="92">
        <v>1</v>
      </c>
      <c r="I153" s="93">
        <v>15</v>
      </c>
      <c r="J153" s="93">
        <v>3.45</v>
      </c>
      <c r="K153" s="92"/>
      <c r="L153" s="92"/>
      <c r="M153"/>
      <c r="O153"/>
    </row>
    <row r="154" spans="1:15" ht="15">
      <c r="A154" s="94" t="s">
        <v>364</v>
      </c>
      <c r="B154" s="95">
        <v>45625</v>
      </c>
      <c r="C154" s="95"/>
      <c r="D154" s="92" t="s">
        <v>361</v>
      </c>
      <c r="E154" s="92" t="s">
        <v>362</v>
      </c>
      <c r="F154" s="92" t="s">
        <v>365</v>
      </c>
      <c r="G154" s="92" t="s">
        <v>327</v>
      </c>
      <c r="H154" s="92">
        <v>1</v>
      </c>
      <c r="I154" s="93">
        <v>16</v>
      </c>
      <c r="J154" s="93">
        <v>3.68</v>
      </c>
      <c r="K154" s="92"/>
      <c r="L154" s="92"/>
      <c r="M154"/>
      <c r="O154"/>
    </row>
    <row r="155" spans="1:15" ht="15">
      <c r="A155" s="94" t="s">
        <v>366</v>
      </c>
      <c r="B155" s="95">
        <v>45625</v>
      </c>
      <c r="C155" s="95"/>
      <c r="D155" s="92" t="s">
        <v>361</v>
      </c>
      <c r="E155" s="92" t="s">
        <v>362</v>
      </c>
      <c r="F155" s="92" t="s">
        <v>367</v>
      </c>
      <c r="G155" s="92" t="s">
        <v>327</v>
      </c>
      <c r="H155" s="92">
        <v>1</v>
      </c>
      <c r="I155" s="93">
        <v>20</v>
      </c>
      <c r="J155" s="93">
        <v>4.5999999999999996</v>
      </c>
      <c r="K155" s="92"/>
      <c r="L155" s="92"/>
      <c r="M155"/>
      <c r="O155"/>
    </row>
    <row r="156" spans="1:15" ht="15">
      <c r="A156" s="94" t="s">
        <v>368</v>
      </c>
      <c r="B156" s="95">
        <v>45625</v>
      </c>
      <c r="C156" s="95"/>
      <c r="D156" s="92" t="s">
        <v>361</v>
      </c>
      <c r="E156" s="92" t="s">
        <v>362</v>
      </c>
      <c r="F156" s="92" t="s">
        <v>369</v>
      </c>
      <c r="G156" s="92" t="s">
        <v>327</v>
      </c>
      <c r="H156" s="92">
        <v>1</v>
      </c>
      <c r="I156" s="93">
        <v>20.9</v>
      </c>
      <c r="J156" s="93">
        <v>4.8070000000000004</v>
      </c>
      <c r="K156" s="92"/>
      <c r="L156" s="92"/>
      <c r="M156"/>
      <c r="O156"/>
    </row>
    <row r="157" spans="1:15" ht="15">
      <c r="A157" s="94" t="s">
        <v>370</v>
      </c>
      <c r="B157" s="95">
        <v>45625</v>
      </c>
      <c r="C157" s="95"/>
      <c r="D157" s="92" t="s">
        <v>361</v>
      </c>
      <c r="E157" s="92" t="s">
        <v>362</v>
      </c>
      <c r="F157" s="92" t="s">
        <v>371</v>
      </c>
      <c r="G157" s="92" t="s">
        <v>327</v>
      </c>
      <c r="H157" s="92">
        <v>1</v>
      </c>
      <c r="I157" s="93">
        <v>25</v>
      </c>
      <c r="J157" s="93">
        <v>5.75</v>
      </c>
      <c r="K157" s="92"/>
      <c r="L157" s="92"/>
      <c r="M157"/>
      <c r="O157"/>
    </row>
    <row r="158" spans="1:15" ht="15">
      <c r="A158" s="94" t="s">
        <v>372</v>
      </c>
      <c r="B158" s="101">
        <v>45625</v>
      </c>
      <c r="C158" s="101"/>
      <c r="D158" s="102" t="s">
        <v>361</v>
      </c>
      <c r="E158" s="92" t="s">
        <v>362</v>
      </c>
      <c r="F158" s="102" t="s">
        <v>373</v>
      </c>
      <c r="G158" s="102" t="s">
        <v>327</v>
      </c>
      <c r="H158" s="102">
        <v>1</v>
      </c>
      <c r="I158" s="103">
        <v>22.7</v>
      </c>
      <c r="J158" s="103">
        <v>5.2210000000000001</v>
      </c>
      <c r="K158" s="102"/>
      <c r="L158" s="102"/>
      <c r="M158"/>
      <c r="O158"/>
    </row>
    <row r="159" spans="1:15" ht="15">
      <c r="A159" s="94" t="s">
        <v>374</v>
      </c>
      <c r="B159" s="95">
        <v>45637</v>
      </c>
      <c r="C159" s="95"/>
      <c r="D159" s="92" t="s">
        <v>375</v>
      </c>
      <c r="E159" s="92" t="s">
        <v>376</v>
      </c>
      <c r="F159" s="92" t="s">
        <v>377</v>
      </c>
      <c r="G159" s="92" t="s">
        <v>28</v>
      </c>
      <c r="H159" s="92">
        <v>1</v>
      </c>
      <c r="I159" s="93">
        <v>10</v>
      </c>
      <c r="J159" s="93">
        <v>2.2999999999999998</v>
      </c>
      <c r="K159" s="92" t="s">
        <v>378</v>
      </c>
      <c r="L159" s="92"/>
      <c r="M159"/>
      <c r="O159"/>
    </row>
    <row r="160" spans="1:15" ht="15">
      <c r="A160" s="94" t="s">
        <v>379</v>
      </c>
      <c r="B160" s="95">
        <v>45637</v>
      </c>
      <c r="C160" s="95"/>
      <c r="D160" s="92" t="s">
        <v>375</v>
      </c>
      <c r="E160" s="92" t="s">
        <v>380</v>
      </c>
      <c r="F160" s="92" t="s">
        <v>381</v>
      </c>
      <c r="G160" s="92" t="s">
        <v>28</v>
      </c>
      <c r="H160" s="92">
        <v>1</v>
      </c>
      <c r="I160" s="93">
        <v>14</v>
      </c>
      <c r="J160" s="93">
        <v>3.22</v>
      </c>
      <c r="K160" s="92" t="s">
        <v>378</v>
      </c>
      <c r="L160" s="92"/>
      <c r="M160"/>
      <c r="O160"/>
    </row>
    <row r="161" spans="1:15" ht="15">
      <c r="A161" s="94" t="s">
        <v>382</v>
      </c>
      <c r="B161" s="95">
        <v>45637</v>
      </c>
      <c r="C161" s="95"/>
      <c r="D161" s="92" t="s">
        <v>375</v>
      </c>
      <c r="E161" s="92" t="s">
        <v>383</v>
      </c>
      <c r="F161" s="92" t="s">
        <v>384</v>
      </c>
      <c r="G161" s="92" t="s">
        <v>28</v>
      </c>
      <c r="H161" s="92">
        <v>1</v>
      </c>
      <c r="I161" s="93">
        <v>16</v>
      </c>
      <c r="J161" s="93">
        <v>3.68</v>
      </c>
      <c r="K161" s="92" t="s">
        <v>385</v>
      </c>
      <c r="L161" s="92"/>
      <c r="M161"/>
      <c r="O161"/>
    </row>
    <row r="162" spans="1:15" ht="15">
      <c r="A162" s="94" t="s">
        <v>386</v>
      </c>
      <c r="B162" s="95">
        <v>45637</v>
      </c>
      <c r="C162" s="95"/>
      <c r="D162" s="92" t="s">
        <v>375</v>
      </c>
      <c r="E162" s="92" t="s">
        <v>387</v>
      </c>
      <c r="F162" s="92" t="s">
        <v>388</v>
      </c>
      <c r="G162" s="92" t="s">
        <v>28</v>
      </c>
      <c r="H162" s="92">
        <v>1</v>
      </c>
      <c r="I162" s="93">
        <v>16</v>
      </c>
      <c r="J162" s="93">
        <v>3.68</v>
      </c>
      <c r="K162" s="92" t="s">
        <v>385</v>
      </c>
      <c r="L162" s="92"/>
      <c r="M162"/>
      <c r="O162"/>
    </row>
    <row r="163" spans="1:15" ht="15">
      <c r="A163" s="94" t="s">
        <v>389</v>
      </c>
      <c r="B163" s="95">
        <v>45637</v>
      </c>
      <c r="C163" s="95"/>
      <c r="D163" s="92" t="s">
        <v>375</v>
      </c>
      <c r="E163" s="92" t="s">
        <v>390</v>
      </c>
      <c r="F163" s="92" t="s">
        <v>391</v>
      </c>
      <c r="G163" s="92" t="s">
        <v>28</v>
      </c>
      <c r="H163" s="92">
        <v>1</v>
      </c>
      <c r="I163" s="93">
        <v>18.5</v>
      </c>
      <c r="J163" s="93">
        <v>4.26</v>
      </c>
      <c r="K163" s="92" t="s">
        <v>385</v>
      </c>
      <c r="L163" s="92"/>
      <c r="M163"/>
      <c r="O163"/>
    </row>
    <row r="164" spans="1:15" ht="15">
      <c r="A164" s="94" t="s">
        <v>392</v>
      </c>
      <c r="B164" s="95">
        <v>45637</v>
      </c>
      <c r="C164" s="95"/>
      <c r="D164" s="92" t="s">
        <v>375</v>
      </c>
      <c r="E164" s="92" t="s">
        <v>393</v>
      </c>
      <c r="F164" s="92" t="s">
        <v>394</v>
      </c>
      <c r="G164" s="92" t="s">
        <v>28</v>
      </c>
      <c r="H164" s="92">
        <v>1</v>
      </c>
      <c r="I164" s="93">
        <v>23</v>
      </c>
      <c r="J164" s="93">
        <v>5.29</v>
      </c>
      <c r="K164" s="92" t="s">
        <v>385</v>
      </c>
      <c r="L164" s="92"/>
      <c r="M164"/>
      <c r="O164"/>
    </row>
    <row r="165" spans="1:15" ht="15">
      <c r="A165" s="94" t="s">
        <v>395</v>
      </c>
      <c r="B165" s="95">
        <v>45637</v>
      </c>
      <c r="C165" s="95"/>
      <c r="D165" s="92" t="s">
        <v>375</v>
      </c>
      <c r="E165" s="92" t="s">
        <v>396</v>
      </c>
      <c r="F165" s="92" t="s">
        <v>396</v>
      </c>
      <c r="G165" s="92" t="s">
        <v>28</v>
      </c>
      <c r="H165" s="92">
        <v>1</v>
      </c>
      <c r="I165" s="93">
        <v>16</v>
      </c>
      <c r="J165" s="93">
        <v>3.68</v>
      </c>
      <c r="K165" s="92"/>
      <c r="L165" s="92"/>
      <c r="M165"/>
      <c r="O165"/>
    </row>
    <row r="166" spans="1:15" ht="15">
      <c r="A166" s="94" t="s">
        <v>397</v>
      </c>
      <c r="B166" s="95">
        <v>45637</v>
      </c>
      <c r="C166" s="95"/>
      <c r="D166" s="92" t="s">
        <v>375</v>
      </c>
      <c r="E166" s="92" t="s">
        <v>398</v>
      </c>
      <c r="F166" s="92" t="s">
        <v>398</v>
      </c>
      <c r="G166" s="92" t="s">
        <v>28</v>
      </c>
      <c r="H166" s="92">
        <v>1</v>
      </c>
      <c r="I166" s="93">
        <v>18.5</v>
      </c>
      <c r="J166" s="93">
        <v>4.26</v>
      </c>
      <c r="K166" s="92"/>
      <c r="L166" s="92"/>
      <c r="M166"/>
      <c r="O166"/>
    </row>
    <row r="167" spans="1:15" ht="15">
      <c r="A167" s="94" t="s">
        <v>399</v>
      </c>
      <c r="B167" s="95">
        <v>45637</v>
      </c>
      <c r="C167" s="95"/>
      <c r="D167" s="92" t="s">
        <v>375</v>
      </c>
      <c r="E167" s="92" t="s">
        <v>400</v>
      </c>
      <c r="F167" s="92" t="s">
        <v>400</v>
      </c>
      <c r="G167" s="92" t="s">
        <v>28</v>
      </c>
      <c r="H167" s="92">
        <v>1</v>
      </c>
      <c r="I167" s="93">
        <v>23</v>
      </c>
      <c r="J167" s="93">
        <v>5.29</v>
      </c>
      <c r="K167" s="92"/>
      <c r="L167" s="92"/>
      <c r="M167"/>
      <c r="O167"/>
    </row>
    <row r="168" spans="1:15" ht="15">
      <c r="A168" s="94" t="s">
        <v>401</v>
      </c>
      <c r="B168" s="95">
        <v>45637</v>
      </c>
      <c r="C168" s="95"/>
      <c r="D168" s="92" t="s">
        <v>375</v>
      </c>
      <c r="E168" s="92" t="s">
        <v>402</v>
      </c>
      <c r="F168" s="92" t="s">
        <v>402</v>
      </c>
      <c r="G168" s="92" t="s">
        <v>28</v>
      </c>
      <c r="H168" s="92">
        <v>3</v>
      </c>
      <c r="I168" s="93">
        <v>8</v>
      </c>
      <c r="J168" s="93">
        <v>5.5425625842204074</v>
      </c>
      <c r="K168" s="92" t="s">
        <v>403</v>
      </c>
      <c r="L168" s="92"/>
      <c r="M168"/>
      <c r="O168"/>
    </row>
    <row r="169" spans="1:15" ht="15">
      <c r="A169" s="94" t="s">
        <v>404</v>
      </c>
      <c r="B169" s="95">
        <v>45637</v>
      </c>
      <c r="C169" s="95"/>
      <c r="D169" s="92" t="s">
        <v>375</v>
      </c>
      <c r="E169" s="92" t="s">
        <v>405</v>
      </c>
      <c r="F169" s="92" t="s">
        <v>405</v>
      </c>
      <c r="G169" s="92" t="s">
        <v>28</v>
      </c>
      <c r="H169" s="92">
        <v>3</v>
      </c>
      <c r="I169" s="93">
        <v>11.5</v>
      </c>
      <c r="J169" s="93">
        <v>7.9674337148168348</v>
      </c>
      <c r="K169" s="92" t="s">
        <v>403</v>
      </c>
      <c r="L169" s="92"/>
      <c r="M169"/>
      <c r="O169"/>
    </row>
    <row r="170" spans="1:15" ht="15">
      <c r="A170" s="94" t="s">
        <v>406</v>
      </c>
      <c r="B170" s="95">
        <v>45637</v>
      </c>
      <c r="C170" s="95"/>
      <c r="D170" s="92" t="s">
        <v>375</v>
      </c>
      <c r="E170" s="92" t="s">
        <v>407</v>
      </c>
      <c r="F170" s="92" t="s">
        <v>408</v>
      </c>
      <c r="G170" s="92" t="s">
        <v>28</v>
      </c>
      <c r="H170" s="92">
        <v>3</v>
      </c>
      <c r="I170" s="93">
        <v>11.5</v>
      </c>
      <c r="J170" s="93">
        <v>7.9674337148168348</v>
      </c>
      <c r="K170" s="92" t="s">
        <v>385</v>
      </c>
      <c r="L170" s="92"/>
      <c r="M170"/>
      <c r="O170"/>
    </row>
    <row r="171" spans="1:15" ht="15">
      <c r="A171" s="94" t="s">
        <v>409</v>
      </c>
      <c r="B171" s="95">
        <v>45637</v>
      </c>
      <c r="C171" s="95"/>
      <c r="D171" s="92" t="s">
        <v>375</v>
      </c>
      <c r="E171" s="92" t="s">
        <v>410</v>
      </c>
      <c r="F171" s="92" t="s">
        <v>411</v>
      </c>
      <c r="G171" s="92" t="s">
        <v>28</v>
      </c>
      <c r="H171" s="92">
        <v>3</v>
      </c>
      <c r="I171" s="93">
        <v>14.5</v>
      </c>
      <c r="J171" s="93">
        <v>10.045894683899487</v>
      </c>
      <c r="K171" s="92" t="s">
        <v>385</v>
      </c>
      <c r="L171" s="92"/>
      <c r="M171"/>
      <c r="O171"/>
    </row>
    <row r="172" spans="1:15" ht="15">
      <c r="A172" s="94" t="s">
        <v>412</v>
      </c>
      <c r="B172" s="95">
        <v>45637</v>
      </c>
      <c r="C172" s="95"/>
      <c r="D172" s="92" t="s">
        <v>375</v>
      </c>
      <c r="E172" s="92" t="s">
        <v>413</v>
      </c>
      <c r="F172" s="92" t="s">
        <v>414</v>
      </c>
      <c r="G172" s="92" t="s">
        <v>28</v>
      </c>
      <c r="H172" s="92">
        <v>3</v>
      </c>
      <c r="I172" s="93">
        <v>16</v>
      </c>
      <c r="J172" s="93">
        <v>11.085125168440815</v>
      </c>
      <c r="K172" s="92" t="s">
        <v>385</v>
      </c>
      <c r="L172" s="92"/>
      <c r="M172"/>
      <c r="O172"/>
    </row>
    <row r="173" spans="1:15" ht="15">
      <c r="A173" s="100" t="s">
        <v>415</v>
      </c>
      <c r="B173" s="95">
        <v>45635</v>
      </c>
      <c r="C173" s="95"/>
      <c r="D173" s="92" t="s">
        <v>416</v>
      </c>
      <c r="E173" s="92" t="s">
        <v>417</v>
      </c>
      <c r="F173" s="92" t="s">
        <v>418</v>
      </c>
      <c r="G173" s="92" t="s">
        <v>28</v>
      </c>
      <c r="H173" s="92">
        <v>3</v>
      </c>
      <c r="I173" s="93">
        <v>8.1</v>
      </c>
      <c r="J173" s="93">
        <v>5.6118446165231619</v>
      </c>
      <c r="K173" s="92" t="s">
        <v>419</v>
      </c>
      <c r="L173" s="92" t="s">
        <v>420</v>
      </c>
      <c r="M173"/>
      <c r="O173"/>
    </row>
    <row r="174" spans="1:15" ht="15">
      <c r="A174" s="100" t="s">
        <v>421</v>
      </c>
      <c r="B174" s="95">
        <v>45635</v>
      </c>
      <c r="C174" s="95"/>
      <c r="D174" s="92" t="s">
        <v>416</v>
      </c>
      <c r="E174" s="92" t="s">
        <v>417</v>
      </c>
      <c r="F174" s="92" t="s">
        <v>422</v>
      </c>
      <c r="G174" s="92" t="s">
        <v>28</v>
      </c>
      <c r="H174" s="92">
        <v>3</v>
      </c>
      <c r="I174" s="93">
        <v>9.6999999999999993</v>
      </c>
      <c r="J174" s="93">
        <v>6.7203571333672425</v>
      </c>
      <c r="K174" s="92" t="s">
        <v>419</v>
      </c>
      <c r="L174" s="92" t="s">
        <v>420</v>
      </c>
      <c r="M174"/>
      <c r="O174"/>
    </row>
    <row r="175" spans="1:15" ht="15">
      <c r="A175" s="100" t="s">
        <v>423</v>
      </c>
      <c r="B175" s="95">
        <v>45635</v>
      </c>
      <c r="C175" s="95"/>
      <c r="D175" s="92" t="s">
        <v>416</v>
      </c>
      <c r="E175" s="92" t="s">
        <v>417</v>
      </c>
      <c r="F175" s="92" t="s">
        <v>424</v>
      </c>
      <c r="G175" s="92" t="s">
        <v>28</v>
      </c>
      <c r="H175" s="92">
        <v>3</v>
      </c>
      <c r="I175" s="93">
        <v>12.9</v>
      </c>
      <c r="J175" s="93">
        <v>8.9373821670554054</v>
      </c>
      <c r="K175" s="92" t="s">
        <v>419</v>
      </c>
      <c r="L175" s="92" t="s">
        <v>420</v>
      </c>
      <c r="M175"/>
      <c r="O175"/>
    </row>
    <row r="176" spans="1:15" ht="15">
      <c r="A176" s="100" t="s">
        <v>425</v>
      </c>
      <c r="B176" s="95">
        <v>45635</v>
      </c>
      <c r="C176" s="95"/>
      <c r="D176" s="92" t="s">
        <v>416</v>
      </c>
      <c r="E176" s="92" t="s">
        <v>417</v>
      </c>
      <c r="F176" s="92" t="s">
        <v>426</v>
      </c>
      <c r="G176" s="92" t="s">
        <v>28</v>
      </c>
      <c r="H176" s="92">
        <v>3</v>
      </c>
      <c r="I176" s="93">
        <v>16.100000000000001</v>
      </c>
      <c r="J176" s="93">
        <v>11.154407200743572</v>
      </c>
      <c r="K176" s="92" t="s">
        <v>419</v>
      </c>
      <c r="L176" s="92" t="s">
        <v>420</v>
      </c>
      <c r="M176"/>
      <c r="O176"/>
    </row>
    <row r="177" spans="1:15" ht="15">
      <c r="A177" s="100" t="s">
        <v>427</v>
      </c>
      <c r="B177" s="95">
        <v>45635</v>
      </c>
      <c r="C177" s="95"/>
      <c r="D177" s="92" t="s">
        <v>416</v>
      </c>
      <c r="E177" s="92" t="s">
        <v>417</v>
      </c>
      <c r="F177" s="92" t="s">
        <v>428</v>
      </c>
      <c r="G177" s="92" t="s">
        <v>28</v>
      </c>
      <c r="H177" s="92">
        <v>3</v>
      </c>
      <c r="I177" s="93">
        <v>8.1</v>
      </c>
      <c r="J177" s="93">
        <v>5.6118446165231619</v>
      </c>
      <c r="K177" s="92" t="s">
        <v>419</v>
      </c>
      <c r="L177" s="92" t="s">
        <v>420</v>
      </c>
      <c r="M177"/>
      <c r="O177"/>
    </row>
    <row r="178" spans="1:15" ht="15">
      <c r="A178" s="100" t="s">
        <v>429</v>
      </c>
      <c r="B178" s="95">
        <v>45635</v>
      </c>
      <c r="C178" s="95"/>
      <c r="D178" s="92" t="s">
        <v>416</v>
      </c>
      <c r="E178" s="92" t="s">
        <v>417</v>
      </c>
      <c r="F178" s="92" t="s">
        <v>430</v>
      </c>
      <c r="G178" s="92" t="s">
        <v>28</v>
      </c>
      <c r="H178" s="92">
        <v>3</v>
      </c>
      <c r="I178" s="93">
        <v>9.6999999999999993</v>
      </c>
      <c r="J178" s="93">
        <v>6.7203571333672425</v>
      </c>
      <c r="K178" s="92" t="s">
        <v>419</v>
      </c>
      <c r="L178" s="92" t="s">
        <v>420</v>
      </c>
      <c r="M178"/>
      <c r="O178"/>
    </row>
    <row r="179" spans="1:15" ht="15">
      <c r="A179" s="100" t="s">
        <v>431</v>
      </c>
      <c r="B179" s="95">
        <v>45635</v>
      </c>
      <c r="C179" s="95"/>
      <c r="D179" s="92" t="s">
        <v>416</v>
      </c>
      <c r="E179" s="92" t="s">
        <v>417</v>
      </c>
      <c r="F179" s="92" t="s">
        <v>432</v>
      </c>
      <c r="G179" s="92" t="s">
        <v>28</v>
      </c>
      <c r="H179" s="92">
        <v>3</v>
      </c>
      <c r="I179" s="93">
        <v>12.9</v>
      </c>
      <c r="J179" s="93">
        <v>8.9373821670554054</v>
      </c>
      <c r="K179" s="92" t="s">
        <v>419</v>
      </c>
      <c r="L179" s="92" t="s">
        <v>420</v>
      </c>
      <c r="M179"/>
      <c r="O179"/>
    </row>
    <row r="180" spans="1:15" ht="15">
      <c r="A180" s="100" t="s">
        <v>433</v>
      </c>
      <c r="B180" s="95">
        <v>45635</v>
      </c>
      <c r="C180" s="95"/>
      <c r="D180" s="92" t="s">
        <v>416</v>
      </c>
      <c r="E180" s="92" t="s">
        <v>417</v>
      </c>
      <c r="F180" s="92" t="s">
        <v>434</v>
      </c>
      <c r="G180" s="92" t="s">
        <v>28</v>
      </c>
      <c r="H180" s="92">
        <v>3</v>
      </c>
      <c r="I180" s="93">
        <v>16.100000000000001</v>
      </c>
      <c r="J180" s="93">
        <v>11.154407200743572</v>
      </c>
      <c r="K180" s="92" t="s">
        <v>419</v>
      </c>
      <c r="L180" s="92" t="s">
        <v>420</v>
      </c>
      <c r="M180"/>
      <c r="O180"/>
    </row>
    <row r="181" spans="1:15" ht="15">
      <c r="A181" s="100" t="s">
        <v>435</v>
      </c>
      <c r="B181" s="95">
        <v>45635</v>
      </c>
      <c r="C181" s="95"/>
      <c r="D181" s="92" t="s">
        <v>416</v>
      </c>
      <c r="E181" s="92" t="s">
        <v>436</v>
      </c>
      <c r="F181" s="92" t="s">
        <v>436</v>
      </c>
      <c r="G181" s="92" t="s">
        <v>28</v>
      </c>
      <c r="H181" s="92">
        <v>3</v>
      </c>
      <c r="I181" s="93">
        <v>9.6999999999999993</v>
      </c>
      <c r="J181" s="93">
        <v>6.7203571333672425</v>
      </c>
      <c r="K181" s="92" t="s">
        <v>419</v>
      </c>
      <c r="L181" s="92" t="s">
        <v>420</v>
      </c>
      <c r="M181"/>
      <c r="O181"/>
    </row>
    <row r="182" spans="1:15" ht="15">
      <c r="A182" s="100" t="s">
        <v>437</v>
      </c>
      <c r="B182" s="95">
        <v>45635</v>
      </c>
      <c r="C182" s="95"/>
      <c r="D182" s="92" t="s">
        <v>416</v>
      </c>
      <c r="E182" s="92" t="s">
        <v>438</v>
      </c>
      <c r="F182" s="92" t="s">
        <v>438</v>
      </c>
      <c r="G182" s="92" t="s">
        <v>28</v>
      </c>
      <c r="H182" s="92">
        <v>3</v>
      </c>
      <c r="I182" s="93">
        <v>12.9</v>
      </c>
      <c r="J182" s="93">
        <v>8.9373821670554054</v>
      </c>
      <c r="K182" s="92" t="s">
        <v>419</v>
      </c>
      <c r="L182" s="92" t="s">
        <v>420</v>
      </c>
      <c r="M182"/>
      <c r="O182"/>
    </row>
    <row r="183" spans="1:15" ht="15">
      <c r="A183" s="100" t="s">
        <v>439</v>
      </c>
      <c r="B183" s="95">
        <v>45635</v>
      </c>
      <c r="C183" s="95"/>
      <c r="D183" s="92" t="s">
        <v>416</v>
      </c>
      <c r="E183" s="92" t="s">
        <v>440</v>
      </c>
      <c r="F183" s="92" t="s">
        <v>440</v>
      </c>
      <c r="G183" s="92" t="s">
        <v>28</v>
      </c>
      <c r="H183" s="92">
        <v>3</v>
      </c>
      <c r="I183" s="93">
        <v>16.100000000000001</v>
      </c>
      <c r="J183" s="93">
        <v>11.154407200743572</v>
      </c>
      <c r="K183" s="92"/>
      <c r="L183" s="92"/>
      <c r="M183"/>
      <c r="O183"/>
    </row>
    <row r="184" spans="1:15" ht="15">
      <c r="A184" s="100" t="s">
        <v>441</v>
      </c>
      <c r="B184" s="95">
        <v>45635</v>
      </c>
      <c r="C184" s="95"/>
      <c r="D184" s="92" t="s">
        <v>416</v>
      </c>
      <c r="E184" s="92" t="s">
        <v>442</v>
      </c>
      <c r="F184" s="92" t="s">
        <v>442</v>
      </c>
      <c r="G184" s="92" t="s">
        <v>28</v>
      </c>
      <c r="H184" s="92">
        <v>3</v>
      </c>
      <c r="I184" s="93">
        <v>9.6999999999999993</v>
      </c>
      <c r="J184" s="93">
        <v>6.7203571333672425</v>
      </c>
      <c r="K184" s="92"/>
      <c r="L184" s="92"/>
      <c r="M184"/>
      <c r="O184"/>
    </row>
    <row r="185" spans="1:15" ht="15">
      <c r="A185" s="100" t="s">
        <v>443</v>
      </c>
      <c r="B185" s="95">
        <v>45635</v>
      </c>
      <c r="C185" s="95"/>
      <c r="D185" s="92" t="s">
        <v>416</v>
      </c>
      <c r="E185" s="92" t="s">
        <v>444</v>
      </c>
      <c r="F185" s="92" t="s">
        <v>444</v>
      </c>
      <c r="G185" s="92" t="s">
        <v>28</v>
      </c>
      <c r="H185" s="92">
        <v>3</v>
      </c>
      <c r="I185" s="93">
        <v>12.9</v>
      </c>
      <c r="J185" s="93">
        <v>8.9373821670554054</v>
      </c>
      <c r="K185" s="92"/>
      <c r="L185" s="92"/>
      <c r="M185"/>
      <c r="O185"/>
    </row>
    <row r="186" spans="1:15" ht="15">
      <c r="A186" s="100" t="s">
        <v>445</v>
      </c>
      <c r="B186" s="95">
        <v>45635</v>
      </c>
      <c r="C186" s="95"/>
      <c r="D186" s="92" t="s">
        <v>416</v>
      </c>
      <c r="E186" s="92" t="s">
        <v>446</v>
      </c>
      <c r="F186" s="92" t="s">
        <v>446</v>
      </c>
      <c r="G186" s="92" t="s">
        <v>28</v>
      </c>
      <c r="H186" s="92">
        <v>3</v>
      </c>
      <c r="I186" s="93">
        <v>16.100000000000001</v>
      </c>
      <c r="J186" s="93">
        <v>11.154407200743572</v>
      </c>
      <c r="K186" s="93"/>
      <c r="L186" s="93"/>
      <c r="M186"/>
      <c r="O186"/>
    </row>
    <row r="187" spans="1:15" ht="15">
      <c r="A187" s="100" t="s">
        <v>447</v>
      </c>
      <c r="B187" s="95">
        <v>45693</v>
      </c>
      <c r="C187" s="95"/>
      <c r="D187" s="92" t="s">
        <v>416</v>
      </c>
      <c r="E187" s="92" t="s">
        <v>448</v>
      </c>
      <c r="F187" s="92" t="s">
        <v>449</v>
      </c>
      <c r="G187" s="92" t="s">
        <v>28</v>
      </c>
      <c r="H187" s="92">
        <v>1</v>
      </c>
      <c r="I187" s="93">
        <v>12</v>
      </c>
      <c r="J187" s="93">
        <v>2.76</v>
      </c>
      <c r="K187" s="92" t="s">
        <v>450</v>
      </c>
      <c r="L187" s="92" t="s">
        <v>451</v>
      </c>
      <c r="M187"/>
      <c r="O187"/>
    </row>
    <row r="188" spans="1:15" ht="15">
      <c r="A188" s="100" t="s">
        <v>452</v>
      </c>
      <c r="B188" s="95">
        <v>45693</v>
      </c>
      <c r="C188" s="95"/>
      <c r="D188" s="92" t="s">
        <v>416</v>
      </c>
      <c r="E188" s="92" t="s">
        <v>448</v>
      </c>
      <c r="F188" s="92" t="s">
        <v>453</v>
      </c>
      <c r="G188" s="92" t="s">
        <v>28</v>
      </c>
      <c r="H188" s="92">
        <v>1</v>
      </c>
      <c r="I188" s="93">
        <v>14.4</v>
      </c>
      <c r="J188" s="93">
        <v>3.3119999999999998</v>
      </c>
      <c r="K188" s="92" t="s">
        <v>450</v>
      </c>
      <c r="L188" s="92" t="s">
        <v>451</v>
      </c>
      <c r="M188"/>
      <c r="O188"/>
    </row>
    <row r="189" spans="1:15" ht="15">
      <c r="A189" s="100" t="s">
        <v>454</v>
      </c>
      <c r="B189" s="95">
        <v>45693</v>
      </c>
      <c r="C189" s="95"/>
      <c r="D189" s="92" t="s">
        <v>416</v>
      </c>
      <c r="E189" s="92" t="s">
        <v>448</v>
      </c>
      <c r="F189" s="92" t="s">
        <v>455</v>
      </c>
      <c r="G189" s="92" t="s">
        <v>28</v>
      </c>
      <c r="H189" s="92">
        <v>1</v>
      </c>
      <c r="I189" s="93">
        <v>15.8</v>
      </c>
      <c r="J189" s="93">
        <v>3.6339999999999999</v>
      </c>
      <c r="K189" s="92" t="s">
        <v>450</v>
      </c>
      <c r="L189" s="92" t="s">
        <v>451</v>
      </c>
      <c r="M189"/>
      <c r="O189"/>
    </row>
    <row r="190" spans="1:15" ht="15">
      <c r="A190" s="100" t="s">
        <v>456</v>
      </c>
      <c r="B190" s="95">
        <v>45693</v>
      </c>
      <c r="C190" s="95"/>
      <c r="D190" s="92" t="s">
        <v>416</v>
      </c>
      <c r="E190" s="92" t="s">
        <v>448</v>
      </c>
      <c r="F190" s="92" t="s">
        <v>457</v>
      </c>
      <c r="G190" s="92" t="s">
        <v>28</v>
      </c>
      <c r="H190" s="92">
        <v>1</v>
      </c>
      <c r="I190" s="93">
        <v>17.600000000000001</v>
      </c>
      <c r="J190" s="93">
        <v>4.048</v>
      </c>
      <c r="K190" s="92" t="s">
        <v>450</v>
      </c>
      <c r="L190" s="92" t="s">
        <v>451</v>
      </c>
      <c r="M190"/>
      <c r="O190"/>
    </row>
    <row r="191" spans="1:15" ht="15">
      <c r="A191" s="100" t="s">
        <v>458</v>
      </c>
      <c r="B191" s="95">
        <v>45693</v>
      </c>
      <c r="C191" s="95"/>
      <c r="D191" s="92" t="s">
        <v>416</v>
      </c>
      <c r="E191" s="92" t="s">
        <v>448</v>
      </c>
      <c r="F191" s="118" t="s">
        <v>459</v>
      </c>
      <c r="G191" s="92" t="s">
        <v>28</v>
      </c>
      <c r="H191" s="92">
        <v>1</v>
      </c>
      <c r="I191" s="93">
        <v>20.100000000000001</v>
      </c>
      <c r="J191" s="93">
        <v>4.6230000000000002</v>
      </c>
      <c r="K191" s="92" t="s">
        <v>450</v>
      </c>
      <c r="L191" s="118" t="s">
        <v>451</v>
      </c>
      <c r="M191"/>
      <c r="O191"/>
    </row>
    <row r="192" spans="1:15" ht="15">
      <c r="A192" s="100" t="s">
        <v>460</v>
      </c>
      <c r="B192" s="95">
        <v>45693</v>
      </c>
      <c r="C192" s="95"/>
      <c r="D192" s="92" t="s">
        <v>416</v>
      </c>
      <c r="E192" s="92" t="s">
        <v>448</v>
      </c>
      <c r="F192" s="118" t="s">
        <v>461</v>
      </c>
      <c r="G192" s="92" t="s">
        <v>28</v>
      </c>
      <c r="H192" s="92">
        <v>1</v>
      </c>
      <c r="I192" s="93">
        <v>21.7</v>
      </c>
      <c r="J192" s="93">
        <v>4.9909999999999997</v>
      </c>
      <c r="K192" s="92" t="s">
        <v>450</v>
      </c>
      <c r="L192" s="118" t="s">
        <v>451</v>
      </c>
      <c r="M192"/>
      <c r="O192"/>
    </row>
    <row r="193" spans="1:15" ht="15">
      <c r="A193" s="100" t="s">
        <v>462</v>
      </c>
      <c r="B193" s="95">
        <v>45693</v>
      </c>
      <c r="C193" s="95"/>
      <c r="D193" s="92" t="s">
        <v>416</v>
      </c>
      <c r="E193" s="92" t="s">
        <v>463</v>
      </c>
      <c r="F193" s="92" t="s">
        <v>464</v>
      </c>
      <c r="G193" s="92" t="s">
        <v>327</v>
      </c>
      <c r="H193" s="92">
        <v>1</v>
      </c>
      <c r="I193" s="93">
        <v>10.9</v>
      </c>
      <c r="J193" s="93">
        <v>2.5070000000000001</v>
      </c>
      <c r="K193" s="92" t="s">
        <v>419</v>
      </c>
      <c r="L193" s="92" t="s">
        <v>465</v>
      </c>
      <c r="M193"/>
      <c r="O193"/>
    </row>
    <row r="194" spans="1:15" ht="15">
      <c r="A194" s="100" t="s">
        <v>466</v>
      </c>
      <c r="B194" s="95">
        <v>45693</v>
      </c>
      <c r="C194" s="95"/>
      <c r="D194" s="92" t="s">
        <v>416</v>
      </c>
      <c r="E194" s="92" t="s">
        <v>463</v>
      </c>
      <c r="F194" s="92" t="s">
        <v>467</v>
      </c>
      <c r="G194" s="92" t="s">
        <v>327</v>
      </c>
      <c r="H194" s="92">
        <v>1</v>
      </c>
      <c r="I194" s="93">
        <v>14.4</v>
      </c>
      <c r="J194" s="93">
        <v>3.3119999999999998</v>
      </c>
      <c r="K194" s="92" t="s">
        <v>419</v>
      </c>
      <c r="L194" s="92" t="s">
        <v>465</v>
      </c>
      <c r="M194"/>
      <c r="O194"/>
    </row>
    <row r="195" spans="1:15" ht="15">
      <c r="A195" s="100" t="s">
        <v>468</v>
      </c>
      <c r="B195" s="95">
        <v>45693</v>
      </c>
      <c r="C195" s="95"/>
      <c r="D195" s="92" t="s">
        <v>416</v>
      </c>
      <c r="E195" s="92" t="s">
        <v>463</v>
      </c>
      <c r="F195" s="92" t="s">
        <v>469</v>
      </c>
      <c r="G195" s="92" t="s">
        <v>327</v>
      </c>
      <c r="H195" s="92">
        <v>1</v>
      </c>
      <c r="I195" s="93">
        <v>16</v>
      </c>
      <c r="J195" s="93">
        <v>3.68</v>
      </c>
      <c r="K195" s="92" t="s">
        <v>419</v>
      </c>
      <c r="L195" s="92" t="s">
        <v>465</v>
      </c>
      <c r="M195"/>
      <c r="O195"/>
    </row>
    <row r="196" spans="1:15" ht="15">
      <c r="A196" s="100" t="s">
        <v>470</v>
      </c>
      <c r="B196" s="95">
        <v>45693</v>
      </c>
      <c r="C196" s="95"/>
      <c r="D196" s="92" t="s">
        <v>416</v>
      </c>
      <c r="E196" s="92" t="s">
        <v>463</v>
      </c>
      <c r="F196" s="92" t="s">
        <v>471</v>
      </c>
      <c r="G196" s="92" t="s">
        <v>327</v>
      </c>
      <c r="H196" s="92">
        <v>1</v>
      </c>
      <c r="I196" s="93">
        <v>20</v>
      </c>
      <c r="J196" s="93">
        <v>4.5999999999999996</v>
      </c>
      <c r="K196" s="92" t="s">
        <v>419</v>
      </c>
      <c r="L196" s="92" t="s">
        <v>465</v>
      </c>
      <c r="M196"/>
      <c r="O196"/>
    </row>
    <row r="197" spans="1:15" ht="15">
      <c r="A197" s="100" t="s">
        <v>472</v>
      </c>
      <c r="B197" s="95">
        <v>45693</v>
      </c>
      <c r="C197" s="95"/>
      <c r="D197" s="92" t="s">
        <v>416</v>
      </c>
      <c r="E197" s="92" t="s">
        <v>463</v>
      </c>
      <c r="F197" s="92" t="s">
        <v>473</v>
      </c>
      <c r="G197" s="92" t="s">
        <v>327</v>
      </c>
      <c r="H197" s="92">
        <v>1</v>
      </c>
      <c r="I197" s="93">
        <v>21.8</v>
      </c>
      <c r="J197" s="93">
        <v>5.0140000000000002</v>
      </c>
      <c r="K197" s="92" t="s">
        <v>419</v>
      </c>
      <c r="L197" s="92" t="s">
        <v>465</v>
      </c>
      <c r="M197"/>
      <c r="O197"/>
    </row>
    <row r="198" spans="1:15" ht="15">
      <c r="A198" s="100" t="s">
        <v>474</v>
      </c>
      <c r="B198" s="95">
        <v>45693</v>
      </c>
      <c r="C198" s="95"/>
      <c r="D198" s="92" t="s">
        <v>416</v>
      </c>
      <c r="E198" s="92" t="s">
        <v>475</v>
      </c>
      <c r="F198" s="92" t="s">
        <v>476</v>
      </c>
      <c r="G198" s="92" t="s">
        <v>28</v>
      </c>
      <c r="H198" s="92">
        <v>1</v>
      </c>
      <c r="I198" s="93">
        <v>3</v>
      </c>
      <c r="J198" s="93">
        <v>0.69</v>
      </c>
      <c r="K198" s="92" t="s">
        <v>450</v>
      </c>
      <c r="L198" s="92" t="s">
        <v>477</v>
      </c>
      <c r="M198"/>
      <c r="O198"/>
    </row>
    <row r="199" spans="1:15" ht="15">
      <c r="A199" s="100" t="s">
        <v>478</v>
      </c>
      <c r="B199" s="95">
        <v>45693</v>
      </c>
      <c r="C199" s="95"/>
      <c r="D199" s="92" t="s">
        <v>416</v>
      </c>
      <c r="E199" s="92" t="s">
        <v>475</v>
      </c>
      <c r="F199" s="92" t="s">
        <v>479</v>
      </c>
      <c r="G199" s="92" t="s">
        <v>28</v>
      </c>
      <c r="H199" s="92">
        <v>1</v>
      </c>
      <c r="I199" s="93">
        <v>3.5</v>
      </c>
      <c r="J199" s="93">
        <v>0.80500000000000005</v>
      </c>
      <c r="K199" s="92" t="s">
        <v>450</v>
      </c>
      <c r="L199" s="92" t="s">
        <v>477</v>
      </c>
      <c r="M199"/>
      <c r="O199"/>
    </row>
    <row r="200" spans="1:15" ht="15">
      <c r="A200" s="100" t="s">
        <v>480</v>
      </c>
      <c r="B200" s="95">
        <v>45693</v>
      </c>
      <c r="C200" s="95"/>
      <c r="D200" s="92" t="s">
        <v>416</v>
      </c>
      <c r="E200" s="92" t="s">
        <v>475</v>
      </c>
      <c r="F200" s="92" t="s">
        <v>481</v>
      </c>
      <c r="G200" s="92" t="s">
        <v>28</v>
      </c>
      <c r="H200" s="92">
        <v>1</v>
      </c>
      <c r="I200" s="93">
        <v>3.7</v>
      </c>
      <c r="J200" s="93">
        <v>0.85099999999999998</v>
      </c>
      <c r="K200" s="92" t="s">
        <v>450</v>
      </c>
      <c r="L200" s="92" t="s">
        <v>477</v>
      </c>
      <c r="M200"/>
      <c r="O200"/>
    </row>
    <row r="201" spans="1:15" ht="15">
      <c r="A201" s="100" t="s">
        <v>482</v>
      </c>
      <c r="B201" s="95">
        <v>45693</v>
      </c>
      <c r="C201" s="95"/>
      <c r="D201" s="92" t="s">
        <v>416</v>
      </c>
      <c r="E201" s="92" t="s">
        <v>475</v>
      </c>
      <c r="F201" s="92" t="s">
        <v>483</v>
      </c>
      <c r="G201" s="92" t="s">
        <v>28</v>
      </c>
      <c r="H201" s="92">
        <v>1</v>
      </c>
      <c r="I201" s="93">
        <v>5.5</v>
      </c>
      <c r="J201" s="93">
        <v>1.2649999999999999</v>
      </c>
      <c r="K201" s="92" t="s">
        <v>450</v>
      </c>
      <c r="L201" s="92" t="s">
        <v>477</v>
      </c>
      <c r="M201"/>
      <c r="O201"/>
    </row>
    <row r="202" spans="1:15" ht="15">
      <c r="A202" s="100" t="s">
        <v>484</v>
      </c>
      <c r="B202" s="95">
        <v>45693</v>
      </c>
      <c r="C202" s="95"/>
      <c r="D202" s="92" t="s">
        <v>416</v>
      </c>
      <c r="E202" s="92" t="s">
        <v>475</v>
      </c>
      <c r="F202" s="92" t="s">
        <v>485</v>
      </c>
      <c r="G202" s="92" t="s">
        <v>28</v>
      </c>
      <c r="H202" s="92">
        <v>1</v>
      </c>
      <c r="I202" s="93">
        <v>7.5</v>
      </c>
      <c r="J202" s="93">
        <v>1.7250000000000001</v>
      </c>
      <c r="K202" s="92" t="s">
        <v>450</v>
      </c>
      <c r="L202" s="118" t="s">
        <v>477</v>
      </c>
      <c r="M202"/>
      <c r="O202"/>
    </row>
    <row r="203" spans="1:15" ht="15">
      <c r="A203" s="100" t="s">
        <v>486</v>
      </c>
      <c r="B203" s="95">
        <v>45693</v>
      </c>
      <c r="C203" s="95"/>
      <c r="D203" s="92" t="s">
        <v>416</v>
      </c>
      <c r="E203" s="92" t="s">
        <v>475</v>
      </c>
      <c r="F203" s="92" t="s">
        <v>487</v>
      </c>
      <c r="G203" s="92" t="s">
        <v>28</v>
      </c>
      <c r="H203" s="92">
        <v>1</v>
      </c>
      <c r="I203" s="93">
        <v>10</v>
      </c>
      <c r="J203" s="93">
        <v>2.2999999999999998</v>
      </c>
      <c r="K203" s="92" t="s">
        <v>450</v>
      </c>
      <c r="L203" s="118" t="s">
        <v>477</v>
      </c>
      <c r="M203"/>
      <c r="O203"/>
    </row>
    <row r="204" spans="1:15" ht="15">
      <c r="A204" s="100" t="s">
        <v>488</v>
      </c>
      <c r="B204" s="95">
        <v>45693</v>
      </c>
      <c r="C204" s="95"/>
      <c r="D204" s="92" t="s">
        <v>416</v>
      </c>
      <c r="E204" s="92" t="s">
        <v>475</v>
      </c>
      <c r="F204" s="92" t="s">
        <v>489</v>
      </c>
      <c r="G204" s="92" t="s">
        <v>28</v>
      </c>
      <c r="H204" s="92">
        <v>1</v>
      </c>
      <c r="I204" s="93">
        <v>12.5</v>
      </c>
      <c r="J204" s="93">
        <v>2.875</v>
      </c>
      <c r="K204" s="92" t="s">
        <v>450</v>
      </c>
      <c r="L204" s="92" t="s">
        <v>477</v>
      </c>
      <c r="M204"/>
      <c r="O204"/>
    </row>
    <row r="205" spans="1:15" ht="15">
      <c r="A205" s="100" t="s">
        <v>490</v>
      </c>
      <c r="B205" s="95">
        <v>45693</v>
      </c>
      <c r="C205" s="95"/>
      <c r="D205" s="92" t="s">
        <v>416</v>
      </c>
      <c r="E205" s="92" t="s">
        <v>475</v>
      </c>
      <c r="F205" s="92" t="s">
        <v>491</v>
      </c>
      <c r="G205" s="92" t="s">
        <v>28</v>
      </c>
      <c r="H205" s="92">
        <v>1</v>
      </c>
      <c r="I205" s="93">
        <v>15</v>
      </c>
      <c r="J205" s="93">
        <v>3.45</v>
      </c>
      <c r="K205" s="92" t="s">
        <v>450</v>
      </c>
      <c r="L205" s="92" t="s">
        <v>477</v>
      </c>
      <c r="M205"/>
      <c r="O205"/>
    </row>
    <row r="206" spans="1:15" ht="15">
      <c r="A206" s="100" t="s">
        <v>492</v>
      </c>
      <c r="B206" s="95">
        <v>45693</v>
      </c>
      <c r="C206" s="95"/>
      <c r="D206" s="92" t="s">
        <v>416</v>
      </c>
      <c r="E206" s="92" t="s">
        <v>475</v>
      </c>
      <c r="F206" s="92" t="s">
        <v>493</v>
      </c>
      <c r="G206" s="92" t="s">
        <v>28</v>
      </c>
      <c r="H206" s="92">
        <v>1</v>
      </c>
      <c r="I206" s="93">
        <v>15</v>
      </c>
      <c r="J206" s="93">
        <v>3.45</v>
      </c>
      <c r="K206" s="92" t="s">
        <v>450</v>
      </c>
      <c r="L206" s="92" t="s">
        <v>477</v>
      </c>
      <c r="M206"/>
      <c r="O206"/>
    </row>
    <row r="207" spans="1:15" ht="15">
      <c r="A207" s="100" t="s">
        <v>494</v>
      </c>
      <c r="B207" s="95">
        <v>45693</v>
      </c>
      <c r="C207" s="95"/>
      <c r="D207" s="92" t="s">
        <v>416</v>
      </c>
      <c r="E207" s="92" t="s">
        <v>475</v>
      </c>
      <c r="F207" s="92" t="s">
        <v>495</v>
      </c>
      <c r="G207" s="92" t="s">
        <v>28</v>
      </c>
      <c r="H207" s="92">
        <v>1</v>
      </c>
      <c r="I207" s="93">
        <v>18.5</v>
      </c>
      <c r="J207" s="93">
        <v>4.2549999999999999</v>
      </c>
      <c r="K207" s="92" t="s">
        <v>450</v>
      </c>
      <c r="L207" s="92" t="s">
        <v>477</v>
      </c>
      <c r="M207"/>
      <c r="O207"/>
    </row>
    <row r="208" spans="1:15" ht="15">
      <c r="A208" s="100" t="s">
        <v>496</v>
      </c>
      <c r="B208" s="95">
        <v>45693</v>
      </c>
      <c r="C208" s="95"/>
      <c r="D208" s="92" t="s">
        <v>416</v>
      </c>
      <c r="E208" s="92" t="s">
        <v>475</v>
      </c>
      <c r="F208" s="92" t="s">
        <v>497</v>
      </c>
      <c r="G208" s="92" t="s">
        <v>28</v>
      </c>
      <c r="H208" s="92">
        <v>1</v>
      </c>
      <c r="I208" s="93">
        <v>20</v>
      </c>
      <c r="J208" s="93">
        <v>4.5999999999999996</v>
      </c>
      <c r="K208" s="92" t="s">
        <v>450</v>
      </c>
      <c r="L208" s="118" t="s">
        <v>477</v>
      </c>
      <c r="M208"/>
      <c r="O208"/>
    </row>
    <row r="209" spans="1:15" ht="15">
      <c r="A209" s="94" t="s">
        <v>498</v>
      </c>
      <c r="B209" s="95">
        <v>45635</v>
      </c>
      <c r="C209" s="95"/>
      <c r="D209" s="92" t="s">
        <v>499</v>
      </c>
      <c r="E209" s="92" t="s">
        <v>500</v>
      </c>
      <c r="F209" s="92" t="s">
        <v>500</v>
      </c>
      <c r="G209" s="92" t="s">
        <v>28</v>
      </c>
      <c r="H209" s="92">
        <v>1</v>
      </c>
      <c r="I209" s="93">
        <v>15.7</v>
      </c>
      <c r="J209" s="93">
        <v>3.6110000000000002</v>
      </c>
      <c r="K209" s="92"/>
      <c r="L209" s="92"/>
      <c r="M209"/>
      <c r="O209"/>
    </row>
    <row r="210" spans="1:15" ht="15">
      <c r="A210" s="94" t="s">
        <v>501</v>
      </c>
      <c r="B210" s="95">
        <v>45635</v>
      </c>
      <c r="C210" s="95"/>
      <c r="D210" s="92" t="s">
        <v>499</v>
      </c>
      <c r="E210" s="92" t="s">
        <v>502</v>
      </c>
      <c r="F210" s="92" t="s">
        <v>502</v>
      </c>
      <c r="G210" s="92" t="s">
        <v>28</v>
      </c>
      <c r="H210" s="92">
        <v>1</v>
      </c>
      <c r="I210" s="93">
        <v>17.3</v>
      </c>
      <c r="J210" s="93">
        <v>3.9790000000000001</v>
      </c>
      <c r="K210" s="92"/>
      <c r="L210" s="92"/>
      <c r="M210"/>
      <c r="O210"/>
    </row>
    <row r="211" spans="1:15" ht="15">
      <c r="A211" s="94" t="s">
        <v>503</v>
      </c>
      <c r="B211" s="95">
        <v>45635</v>
      </c>
      <c r="C211" s="95"/>
      <c r="D211" s="92" t="s">
        <v>499</v>
      </c>
      <c r="E211" s="92" t="s">
        <v>504</v>
      </c>
      <c r="F211" s="92" t="s">
        <v>504</v>
      </c>
      <c r="G211" s="92" t="s">
        <v>28</v>
      </c>
      <c r="H211" s="92">
        <v>1</v>
      </c>
      <c r="I211" s="93">
        <v>23</v>
      </c>
      <c r="J211" s="93">
        <v>5.29</v>
      </c>
      <c r="K211" s="92"/>
      <c r="L211" s="92"/>
      <c r="M211"/>
      <c r="O211"/>
    </row>
    <row r="212" spans="1:15" ht="15">
      <c r="A212" s="94" t="s">
        <v>505</v>
      </c>
      <c r="B212" s="95">
        <v>45635</v>
      </c>
      <c r="C212" s="95"/>
      <c r="D212" s="92" t="s">
        <v>499</v>
      </c>
      <c r="E212" s="92" t="s">
        <v>506</v>
      </c>
      <c r="F212" s="92" t="s">
        <v>506</v>
      </c>
      <c r="G212" s="92" t="s">
        <v>28</v>
      </c>
      <c r="H212" s="92">
        <v>1</v>
      </c>
      <c r="I212" s="93">
        <v>23.9</v>
      </c>
      <c r="J212" s="93">
        <v>5.4969999999999999</v>
      </c>
      <c r="K212" s="92"/>
      <c r="L212" s="92"/>
      <c r="M212"/>
      <c r="O212"/>
    </row>
    <row r="213" spans="1:15" ht="15">
      <c r="A213" s="94" t="s">
        <v>507</v>
      </c>
      <c r="B213" s="95">
        <v>45635</v>
      </c>
      <c r="C213" s="95"/>
      <c r="D213" s="92" t="s">
        <v>499</v>
      </c>
      <c r="E213" s="92" t="s">
        <v>508</v>
      </c>
      <c r="F213" s="92" t="s">
        <v>508</v>
      </c>
      <c r="G213" s="92" t="s">
        <v>28</v>
      </c>
      <c r="H213" s="92">
        <v>1</v>
      </c>
      <c r="I213" s="93">
        <v>15.7</v>
      </c>
      <c r="J213" s="93">
        <v>3.6110000000000002</v>
      </c>
      <c r="K213" s="92"/>
      <c r="L213" s="92"/>
      <c r="M213"/>
      <c r="O213"/>
    </row>
    <row r="214" spans="1:15" ht="15">
      <c r="A214" s="94" t="s">
        <v>509</v>
      </c>
      <c r="B214" s="95">
        <v>45635</v>
      </c>
      <c r="C214" s="95"/>
      <c r="D214" s="92" t="s">
        <v>499</v>
      </c>
      <c r="E214" s="92" t="s">
        <v>510</v>
      </c>
      <c r="F214" s="92" t="s">
        <v>510</v>
      </c>
      <c r="G214" s="92" t="s">
        <v>28</v>
      </c>
      <c r="H214" s="92">
        <v>1</v>
      </c>
      <c r="I214" s="93">
        <v>17.3</v>
      </c>
      <c r="J214" s="93">
        <v>3.9790000000000001</v>
      </c>
      <c r="K214" s="92"/>
      <c r="L214" s="92"/>
      <c r="M214"/>
      <c r="O214"/>
    </row>
    <row r="215" spans="1:15" ht="15">
      <c r="A215" s="94" t="s">
        <v>511</v>
      </c>
      <c r="B215" s="95">
        <v>45635</v>
      </c>
      <c r="C215" s="95"/>
      <c r="D215" s="92" t="s">
        <v>499</v>
      </c>
      <c r="E215" s="92" t="s">
        <v>512</v>
      </c>
      <c r="F215" s="92" t="s">
        <v>512</v>
      </c>
      <c r="G215" s="92" t="s">
        <v>28</v>
      </c>
      <c r="H215" s="92">
        <v>1</v>
      </c>
      <c r="I215" s="93">
        <v>23</v>
      </c>
      <c r="J215" s="93">
        <v>5.29</v>
      </c>
      <c r="K215" s="92"/>
      <c r="L215" s="92"/>
      <c r="M215"/>
      <c r="O215"/>
    </row>
    <row r="216" spans="1:15" ht="15">
      <c r="A216" s="94" t="s">
        <v>513</v>
      </c>
      <c r="B216" s="95">
        <v>45635</v>
      </c>
      <c r="C216" s="95"/>
      <c r="D216" s="92" t="s">
        <v>499</v>
      </c>
      <c r="E216" s="92" t="s">
        <v>514</v>
      </c>
      <c r="F216" s="92" t="s">
        <v>514</v>
      </c>
      <c r="G216" s="92" t="s">
        <v>28</v>
      </c>
      <c r="H216" s="92">
        <v>1</v>
      </c>
      <c r="I216" s="93">
        <v>23.9</v>
      </c>
      <c r="J216" s="93">
        <v>5.4969999999999999</v>
      </c>
      <c r="K216" s="92"/>
      <c r="L216" s="92"/>
      <c r="M216"/>
      <c r="O216"/>
    </row>
    <row r="217" spans="1:15" ht="15">
      <c r="A217" s="94" t="s">
        <v>515</v>
      </c>
      <c r="B217" s="95">
        <v>45635</v>
      </c>
      <c r="C217" s="95"/>
      <c r="D217" s="92" t="s">
        <v>499</v>
      </c>
      <c r="E217" s="92" t="s">
        <v>516</v>
      </c>
      <c r="F217" s="92" t="s">
        <v>516</v>
      </c>
      <c r="G217" s="92" t="s">
        <v>28</v>
      </c>
      <c r="H217" s="92">
        <v>1</v>
      </c>
      <c r="I217" s="93">
        <v>14.5</v>
      </c>
      <c r="J217" s="93">
        <v>3.335</v>
      </c>
      <c r="K217" s="92"/>
      <c r="L217" s="92"/>
      <c r="M217"/>
      <c r="O217"/>
    </row>
    <row r="218" spans="1:15" ht="15">
      <c r="A218" s="94" t="s">
        <v>517</v>
      </c>
      <c r="B218" s="95">
        <v>45635</v>
      </c>
      <c r="C218" s="95"/>
      <c r="D218" s="92" t="s">
        <v>499</v>
      </c>
      <c r="E218" s="92" t="s">
        <v>518</v>
      </c>
      <c r="F218" s="92" t="s">
        <v>518</v>
      </c>
      <c r="G218" s="92" t="s">
        <v>28</v>
      </c>
      <c r="H218" s="92">
        <v>1</v>
      </c>
      <c r="I218" s="93">
        <v>17.5</v>
      </c>
      <c r="J218" s="93">
        <v>4.0250000000000004</v>
      </c>
      <c r="K218" s="92"/>
      <c r="L218" s="92"/>
      <c r="M218"/>
      <c r="O218"/>
    </row>
    <row r="219" spans="1:15" ht="15">
      <c r="A219" s="94" t="s">
        <v>519</v>
      </c>
      <c r="B219" s="95">
        <v>45635</v>
      </c>
      <c r="C219" s="95"/>
      <c r="D219" s="92" t="s">
        <v>499</v>
      </c>
      <c r="E219" s="92" t="s">
        <v>520</v>
      </c>
      <c r="F219" s="92" t="s">
        <v>520</v>
      </c>
      <c r="G219" s="92" t="s">
        <v>28</v>
      </c>
      <c r="H219" s="92">
        <v>1</v>
      </c>
      <c r="I219" s="93">
        <v>20</v>
      </c>
      <c r="J219" s="93">
        <v>4.5999999999999996</v>
      </c>
      <c r="K219" s="92"/>
      <c r="L219" s="92"/>
      <c r="M219"/>
      <c r="O219"/>
    </row>
    <row r="220" spans="1:15" ht="15">
      <c r="A220" s="94" t="s">
        <v>521</v>
      </c>
      <c r="B220" s="95">
        <v>45635</v>
      </c>
      <c r="C220" s="95"/>
      <c r="D220" s="92" t="s">
        <v>499</v>
      </c>
      <c r="E220" s="92" t="s">
        <v>522</v>
      </c>
      <c r="F220" s="92" t="s">
        <v>522</v>
      </c>
      <c r="G220" s="92" t="s">
        <v>28</v>
      </c>
      <c r="H220" s="92">
        <v>1</v>
      </c>
      <c r="I220" s="93">
        <v>24</v>
      </c>
      <c r="J220" s="93">
        <v>5.52</v>
      </c>
      <c r="K220" s="92"/>
      <c r="L220" s="92"/>
      <c r="M220"/>
      <c r="O220"/>
    </row>
    <row r="221" spans="1:15" ht="15">
      <c r="A221" s="94" t="s">
        <v>523</v>
      </c>
      <c r="B221" s="95">
        <v>45635</v>
      </c>
      <c r="C221" s="95"/>
      <c r="D221" s="92" t="s">
        <v>499</v>
      </c>
      <c r="E221" s="92" t="s">
        <v>524</v>
      </c>
      <c r="F221" s="92" t="s">
        <v>524</v>
      </c>
      <c r="G221" s="92" t="s">
        <v>28</v>
      </c>
      <c r="H221" s="92">
        <v>3</v>
      </c>
      <c r="I221" s="93">
        <v>4.7</v>
      </c>
      <c r="J221" s="93">
        <v>3.256255518229489</v>
      </c>
      <c r="K221" s="92"/>
      <c r="L221" s="92"/>
      <c r="M221"/>
      <c r="O221"/>
    </row>
    <row r="222" spans="1:15" ht="15">
      <c r="A222" s="94" t="s">
        <v>525</v>
      </c>
      <c r="B222" s="95">
        <v>45635</v>
      </c>
      <c r="C222" s="95"/>
      <c r="D222" s="92" t="s">
        <v>499</v>
      </c>
      <c r="E222" s="92" t="s">
        <v>526</v>
      </c>
      <c r="F222" s="92" t="s">
        <v>526</v>
      </c>
      <c r="G222" s="92" t="s">
        <v>28</v>
      </c>
      <c r="H222" s="92">
        <v>3</v>
      </c>
      <c r="I222" s="93">
        <v>6.4</v>
      </c>
      <c r="J222" s="93">
        <v>4.434050067376325</v>
      </c>
      <c r="K222" s="92"/>
      <c r="L222" s="92"/>
      <c r="M222"/>
      <c r="O222"/>
    </row>
    <row r="223" spans="1:15" ht="15">
      <c r="A223" s="94" t="s">
        <v>527</v>
      </c>
      <c r="B223" s="95">
        <v>45635</v>
      </c>
      <c r="C223" s="95"/>
      <c r="D223" s="92" t="s">
        <v>499</v>
      </c>
      <c r="E223" s="92" t="s">
        <v>528</v>
      </c>
      <c r="F223" s="92" t="s">
        <v>528</v>
      </c>
      <c r="G223" s="92" t="s">
        <v>28</v>
      </c>
      <c r="H223" s="92">
        <v>3</v>
      </c>
      <c r="I223" s="93">
        <v>7.9</v>
      </c>
      <c r="J223" s="93">
        <v>5.4732805519176519</v>
      </c>
      <c r="K223" s="92"/>
      <c r="L223" s="92"/>
      <c r="M223"/>
      <c r="O223"/>
    </row>
    <row r="224" spans="1:15" ht="15">
      <c r="A224" s="94" t="s">
        <v>529</v>
      </c>
      <c r="B224" s="95">
        <v>45635</v>
      </c>
      <c r="C224" s="95"/>
      <c r="D224" s="92" t="s">
        <v>499</v>
      </c>
      <c r="E224" s="92" t="s">
        <v>530</v>
      </c>
      <c r="F224" s="92" t="s">
        <v>530</v>
      </c>
      <c r="G224" s="92" t="s">
        <v>28</v>
      </c>
      <c r="H224" s="92">
        <v>3</v>
      </c>
      <c r="I224" s="93">
        <v>9.6</v>
      </c>
      <c r="J224" s="93">
        <v>6.651075101064488</v>
      </c>
      <c r="K224" s="92"/>
      <c r="L224" s="92"/>
      <c r="M224"/>
      <c r="O224"/>
    </row>
    <row r="225" spans="1:15" ht="15">
      <c r="A225" s="94" t="s">
        <v>531</v>
      </c>
      <c r="B225" s="95">
        <v>45635</v>
      </c>
      <c r="C225" s="95"/>
      <c r="D225" s="92" t="s">
        <v>499</v>
      </c>
      <c r="E225" s="92" t="s">
        <v>532</v>
      </c>
      <c r="F225" s="92" t="s">
        <v>532</v>
      </c>
      <c r="G225" s="92" t="s">
        <v>28</v>
      </c>
      <c r="H225" s="92">
        <v>3</v>
      </c>
      <c r="I225" s="93">
        <v>12.7</v>
      </c>
      <c r="J225" s="93">
        <v>8.7988181024498946</v>
      </c>
      <c r="K225" s="92"/>
      <c r="L225" s="92"/>
      <c r="M225"/>
      <c r="O225"/>
    </row>
    <row r="226" spans="1:15" ht="15">
      <c r="A226" s="94" t="s">
        <v>533</v>
      </c>
      <c r="B226" s="95">
        <v>45635</v>
      </c>
      <c r="C226" s="95"/>
      <c r="D226" s="92" t="s">
        <v>499</v>
      </c>
      <c r="E226" s="92" t="s">
        <v>534</v>
      </c>
      <c r="F226" s="92" t="s">
        <v>534</v>
      </c>
      <c r="G226" s="92" t="s">
        <v>28</v>
      </c>
      <c r="H226" s="92">
        <v>3</v>
      </c>
      <c r="I226" s="93">
        <v>15.8</v>
      </c>
      <c r="J226" s="93">
        <v>10.946561103835304</v>
      </c>
      <c r="K226" s="92"/>
      <c r="L226" s="92"/>
      <c r="M226"/>
      <c r="O226"/>
    </row>
    <row r="227" spans="1:15" ht="15">
      <c r="A227" s="94" t="s">
        <v>535</v>
      </c>
      <c r="B227" s="95">
        <v>45639</v>
      </c>
      <c r="C227" s="95"/>
      <c r="D227" s="92" t="s">
        <v>499</v>
      </c>
      <c r="E227" s="92" t="s">
        <v>536</v>
      </c>
      <c r="F227" s="92" t="s">
        <v>536</v>
      </c>
      <c r="G227" s="92" t="s">
        <v>28</v>
      </c>
      <c r="H227" s="92">
        <v>3</v>
      </c>
      <c r="I227" s="93">
        <v>5.0999999999999996</v>
      </c>
      <c r="J227" s="93">
        <v>3.5333836474405089</v>
      </c>
      <c r="K227" s="92" t="s">
        <v>537</v>
      </c>
      <c r="L227" s="92"/>
      <c r="M227"/>
      <c r="O227"/>
    </row>
    <row r="228" spans="1:15" ht="15">
      <c r="A228" s="94" t="s">
        <v>538</v>
      </c>
      <c r="B228" s="95">
        <v>45639</v>
      </c>
      <c r="C228" s="95"/>
      <c r="D228" s="92" t="s">
        <v>499</v>
      </c>
      <c r="E228" s="92" t="s">
        <v>539</v>
      </c>
      <c r="F228" s="92" t="s">
        <v>539</v>
      </c>
      <c r="G228" s="92" t="s">
        <v>28</v>
      </c>
      <c r="H228" s="92">
        <v>3</v>
      </c>
      <c r="I228" s="93">
        <v>6.8</v>
      </c>
      <c r="J228" s="93">
        <v>4.7111781965873458</v>
      </c>
      <c r="K228" s="92" t="s">
        <v>537</v>
      </c>
      <c r="L228" s="92"/>
      <c r="M228"/>
      <c r="O228"/>
    </row>
    <row r="229" spans="1:15" ht="15">
      <c r="A229" s="94" t="s">
        <v>540</v>
      </c>
      <c r="B229" s="95">
        <v>45639</v>
      </c>
      <c r="C229" s="95"/>
      <c r="D229" s="92" t="s">
        <v>499</v>
      </c>
      <c r="E229" s="92" t="s">
        <v>541</v>
      </c>
      <c r="F229" s="92" t="s">
        <v>541</v>
      </c>
      <c r="G229" s="92" t="s">
        <v>28</v>
      </c>
      <c r="H229" s="92">
        <v>3</v>
      </c>
      <c r="I229" s="93">
        <v>8.4</v>
      </c>
      <c r="J229" s="93">
        <v>5.8196907134314273</v>
      </c>
      <c r="K229" s="92" t="s">
        <v>537</v>
      </c>
      <c r="L229" s="92"/>
      <c r="M229"/>
      <c r="O229"/>
    </row>
    <row r="230" spans="1:15" ht="15">
      <c r="A230" s="94" t="s">
        <v>542</v>
      </c>
      <c r="B230" s="95">
        <v>45639</v>
      </c>
      <c r="C230" s="95"/>
      <c r="D230" s="92" t="s">
        <v>499</v>
      </c>
      <c r="E230" s="92" t="s">
        <v>543</v>
      </c>
      <c r="F230" s="92" t="s">
        <v>543</v>
      </c>
      <c r="G230" s="92" t="s">
        <v>28</v>
      </c>
      <c r="H230" s="92">
        <v>3</v>
      </c>
      <c r="I230" s="93">
        <v>10</v>
      </c>
      <c r="J230" s="93">
        <v>6.9282032302755088</v>
      </c>
      <c r="K230" s="92" t="s">
        <v>537</v>
      </c>
      <c r="L230" s="92"/>
      <c r="M230"/>
      <c r="O230"/>
    </row>
    <row r="231" spans="1:15" ht="15">
      <c r="A231" s="94" t="s">
        <v>544</v>
      </c>
      <c r="B231" s="95">
        <v>45639</v>
      </c>
      <c r="C231" s="95"/>
      <c r="D231" s="92" t="s">
        <v>499</v>
      </c>
      <c r="E231" s="92" t="s">
        <v>545</v>
      </c>
      <c r="F231" s="92" t="s">
        <v>545</v>
      </c>
      <c r="G231" s="92" t="s">
        <v>28</v>
      </c>
      <c r="H231" s="92">
        <v>3</v>
      </c>
      <c r="I231" s="93">
        <v>13.4</v>
      </c>
      <c r="J231" s="93">
        <v>9.2837923285691808</v>
      </c>
      <c r="K231" s="92" t="s">
        <v>537</v>
      </c>
      <c r="L231" s="92"/>
      <c r="M231"/>
      <c r="O231"/>
    </row>
    <row r="232" spans="1:15" ht="15">
      <c r="A232" s="94" t="s">
        <v>546</v>
      </c>
      <c r="B232" s="95">
        <v>45639</v>
      </c>
      <c r="C232" s="95"/>
      <c r="D232" s="92" t="s">
        <v>499</v>
      </c>
      <c r="E232" s="92" t="s">
        <v>547</v>
      </c>
      <c r="F232" s="92" t="s">
        <v>547</v>
      </c>
      <c r="G232" s="92" t="s">
        <v>28</v>
      </c>
      <c r="H232" s="92">
        <v>1</v>
      </c>
      <c r="I232" s="93">
        <v>13.3</v>
      </c>
      <c r="J232" s="93">
        <v>3.0590000000000002</v>
      </c>
      <c r="K232" s="92" t="s">
        <v>548</v>
      </c>
      <c r="L232" s="92"/>
      <c r="M232"/>
      <c r="O232"/>
    </row>
    <row r="233" spans="1:15" ht="15">
      <c r="A233" s="94" t="s">
        <v>549</v>
      </c>
      <c r="B233" s="95">
        <v>45639</v>
      </c>
      <c r="C233" s="95"/>
      <c r="D233" s="92" t="s">
        <v>499</v>
      </c>
      <c r="E233" s="92" t="s">
        <v>550</v>
      </c>
      <c r="F233" s="92" t="s">
        <v>550</v>
      </c>
      <c r="G233" s="92" t="s">
        <v>28</v>
      </c>
      <c r="H233" s="92">
        <v>1</v>
      </c>
      <c r="I233" s="93">
        <v>16</v>
      </c>
      <c r="J233" s="93">
        <v>3.68</v>
      </c>
      <c r="K233" s="92" t="s">
        <v>548</v>
      </c>
      <c r="L233" s="92"/>
      <c r="M233"/>
      <c r="O233"/>
    </row>
    <row r="234" spans="1:15" ht="15">
      <c r="A234" s="94" t="s">
        <v>551</v>
      </c>
      <c r="B234" s="95">
        <v>45639</v>
      </c>
      <c r="C234" s="95"/>
      <c r="D234" s="92" t="s">
        <v>499</v>
      </c>
      <c r="E234" s="92" t="s">
        <v>552</v>
      </c>
      <c r="F234" s="92" t="s">
        <v>552</v>
      </c>
      <c r="G234" s="92" t="s">
        <v>28</v>
      </c>
      <c r="H234" s="92">
        <v>1</v>
      </c>
      <c r="I234" s="93">
        <v>23.8</v>
      </c>
      <c r="J234" s="93">
        <v>5.4740000000000002</v>
      </c>
      <c r="K234" s="92" t="s">
        <v>548</v>
      </c>
      <c r="L234" s="92"/>
      <c r="M234"/>
      <c r="O234"/>
    </row>
    <row r="235" spans="1:15" ht="15">
      <c r="A235" s="94" t="s">
        <v>553</v>
      </c>
      <c r="B235" s="95">
        <v>45639</v>
      </c>
      <c r="C235" s="95"/>
      <c r="D235" s="92" t="s">
        <v>499</v>
      </c>
      <c r="E235" s="92" t="s">
        <v>554</v>
      </c>
      <c r="F235" s="92" t="s">
        <v>554</v>
      </c>
      <c r="G235" s="92" t="s">
        <v>28</v>
      </c>
      <c r="H235" s="92">
        <v>1</v>
      </c>
      <c r="I235" s="93">
        <v>15.7</v>
      </c>
      <c r="J235" s="93">
        <v>3.6110000000000002</v>
      </c>
      <c r="K235" s="92" t="s">
        <v>548</v>
      </c>
      <c r="L235" s="92"/>
      <c r="M235"/>
      <c r="O235"/>
    </row>
    <row r="236" spans="1:15" ht="15">
      <c r="A236" s="94" t="s">
        <v>555</v>
      </c>
      <c r="B236" s="95">
        <v>45639</v>
      </c>
      <c r="C236" s="95"/>
      <c r="D236" s="92" t="s">
        <v>499</v>
      </c>
      <c r="E236" s="92" t="s">
        <v>556</v>
      </c>
      <c r="F236" s="92" t="s">
        <v>556</v>
      </c>
      <c r="G236" s="92" t="s">
        <v>28</v>
      </c>
      <c r="H236" s="92">
        <v>1</v>
      </c>
      <c r="I236" s="93">
        <v>21</v>
      </c>
      <c r="J236" s="93">
        <v>4.83</v>
      </c>
      <c r="K236" s="92" t="s">
        <v>548</v>
      </c>
      <c r="L236" s="92"/>
      <c r="M236"/>
      <c r="O236"/>
    </row>
    <row r="237" spans="1:15" ht="15">
      <c r="A237" s="94" t="s">
        <v>557</v>
      </c>
      <c r="B237" s="95">
        <v>45639</v>
      </c>
      <c r="C237" s="95"/>
      <c r="D237" s="92" t="s">
        <v>499</v>
      </c>
      <c r="E237" s="92" t="s">
        <v>558</v>
      </c>
      <c r="F237" s="92" t="s">
        <v>558</v>
      </c>
      <c r="G237" s="92" t="s">
        <v>28</v>
      </c>
      <c r="H237" s="92">
        <v>1</v>
      </c>
      <c r="I237" s="93">
        <v>25</v>
      </c>
      <c r="J237" s="93">
        <v>5.75</v>
      </c>
      <c r="K237" s="92" t="s">
        <v>548</v>
      </c>
      <c r="L237" s="92"/>
      <c r="M237"/>
      <c r="O237"/>
    </row>
    <row r="238" spans="1:15" ht="15">
      <c r="A238" s="94" t="s">
        <v>559</v>
      </c>
      <c r="B238" s="95">
        <v>45639</v>
      </c>
      <c r="C238" s="95"/>
      <c r="D238" s="92" t="s">
        <v>499</v>
      </c>
      <c r="E238" s="92" t="s">
        <v>560</v>
      </c>
      <c r="F238" s="92" t="s">
        <v>560</v>
      </c>
      <c r="G238" s="92" t="s">
        <v>28</v>
      </c>
      <c r="H238" s="92">
        <v>1</v>
      </c>
      <c r="I238" s="93">
        <v>13.3</v>
      </c>
      <c r="J238" s="93">
        <v>3.0590000000000002</v>
      </c>
      <c r="K238" s="92" t="s">
        <v>548</v>
      </c>
      <c r="L238" s="92"/>
      <c r="M238"/>
      <c r="O238"/>
    </row>
    <row r="239" spans="1:15" ht="15">
      <c r="A239" s="94" t="s">
        <v>561</v>
      </c>
      <c r="B239" s="95">
        <v>45639</v>
      </c>
      <c r="C239" s="95"/>
      <c r="D239" s="92" t="s">
        <v>499</v>
      </c>
      <c r="E239" s="92" t="s">
        <v>562</v>
      </c>
      <c r="F239" s="92" t="s">
        <v>562</v>
      </c>
      <c r="G239" s="92" t="s">
        <v>28</v>
      </c>
      <c r="H239" s="92">
        <v>1</v>
      </c>
      <c r="I239" s="93">
        <v>16</v>
      </c>
      <c r="J239" s="93">
        <v>3.68</v>
      </c>
      <c r="K239" s="92" t="s">
        <v>548</v>
      </c>
      <c r="L239" s="92"/>
      <c r="M239"/>
      <c r="O239"/>
    </row>
    <row r="240" spans="1:15" ht="15">
      <c r="A240" s="94" t="s">
        <v>563</v>
      </c>
      <c r="B240" s="95">
        <v>45639</v>
      </c>
      <c r="C240" s="95"/>
      <c r="D240" s="92" t="s">
        <v>499</v>
      </c>
      <c r="E240" s="92" t="s">
        <v>564</v>
      </c>
      <c r="F240" s="92" t="s">
        <v>564</v>
      </c>
      <c r="G240" s="92" t="s">
        <v>28</v>
      </c>
      <c r="H240" s="92">
        <v>1</v>
      </c>
      <c r="I240" s="93">
        <v>23.8</v>
      </c>
      <c r="J240" s="93">
        <v>5.4740000000000002</v>
      </c>
      <c r="K240" s="92" t="s">
        <v>548</v>
      </c>
      <c r="L240" s="92"/>
      <c r="M240"/>
      <c r="O240"/>
    </row>
    <row r="241" spans="1:15" ht="15">
      <c r="A241" s="94" t="s">
        <v>565</v>
      </c>
      <c r="B241" s="95">
        <v>45639</v>
      </c>
      <c r="C241" s="95"/>
      <c r="D241" s="92" t="s">
        <v>499</v>
      </c>
      <c r="E241" s="92" t="s">
        <v>566</v>
      </c>
      <c r="F241" s="92" t="s">
        <v>566</v>
      </c>
      <c r="G241" s="92" t="s">
        <v>28</v>
      </c>
      <c r="H241" s="92">
        <v>1</v>
      </c>
      <c r="I241" s="93">
        <v>15.7</v>
      </c>
      <c r="J241" s="93">
        <v>3.6110000000000002</v>
      </c>
      <c r="K241" s="92" t="s">
        <v>548</v>
      </c>
      <c r="L241" s="92"/>
      <c r="M241"/>
      <c r="O241"/>
    </row>
    <row r="242" spans="1:15" ht="15">
      <c r="A242" s="94" t="s">
        <v>567</v>
      </c>
      <c r="B242" s="95">
        <v>45639</v>
      </c>
      <c r="C242" s="95"/>
      <c r="D242" s="92" t="s">
        <v>499</v>
      </c>
      <c r="E242" s="92" t="s">
        <v>568</v>
      </c>
      <c r="F242" s="92" t="s">
        <v>568</v>
      </c>
      <c r="G242" s="92" t="s">
        <v>28</v>
      </c>
      <c r="H242" s="92">
        <v>1</v>
      </c>
      <c r="I242" s="93">
        <v>21</v>
      </c>
      <c r="J242" s="93">
        <v>4.83</v>
      </c>
      <c r="K242" s="92" t="s">
        <v>548</v>
      </c>
      <c r="L242" s="92"/>
      <c r="M242"/>
      <c r="O242"/>
    </row>
    <row r="243" spans="1:15" ht="15">
      <c r="A243" s="94" t="s">
        <v>569</v>
      </c>
      <c r="B243" s="95">
        <v>45639</v>
      </c>
      <c r="C243" s="95"/>
      <c r="D243" s="92" t="s">
        <v>499</v>
      </c>
      <c r="E243" s="92" t="s">
        <v>570</v>
      </c>
      <c r="F243" s="92" t="s">
        <v>570</v>
      </c>
      <c r="G243" s="92" t="s">
        <v>28</v>
      </c>
      <c r="H243" s="92">
        <v>1</v>
      </c>
      <c r="I243" s="93">
        <v>25</v>
      </c>
      <c r="J243" s="93">
        <v>5.75</v>
      </c>
      <c r="K243" s="92" t="s">
        <v>548</v>
      </c>
      <c r="L243" s="92"/>
      <c r="M243"/>
      <c r="O243"/>
    </row>
    <row r="244" spans="1:15" ht="15">
      <c r="A244" s="94" t="s">
        <v>571</v>
      </c>
      <c r="B244" s="95">
        <v>45639</v>
      </c>
      <c r="C244" s="95"/>
      <c r="D244" s="92" t="s">
        <v>499</v>
      </c>
      <c r="E244" s="92" t="s">
        <v>572</v>
      </c>
      <c r="F244" s="92" t="s">
        <v>572</v>
      </c>
      <c r="G244" s="92" t="s">
        <v>28</v>
      </c>
      <c r="H244" s="92">
        <v>1</v>
      </c>
      <c r="I244" s="93">
        <v>4.4000000000000004</v>
      </c>
      <c r="J244" s="93">
        <v>1.012</v>
      </c>
      <c r="K244" s="92"/>
      <c r="L244" s="92"/>
      <c r="M244"/>
      <c r="O244"/>
    </row>
    <row r="245" spans="1:15" ht="15">
      <c r="A245" s="94" t="s">
        <v>573</v>
      </c>
      <c r="B245" s="95">
        <v>45639</v>
      </c>
      <c r="C245" s="95"/>
      <c r="D245" s="92" t="s">
        <v>499</v>
      </c>
      <c r="E245" s="92" t="s">
        <v>574</v>
      </c>
      <c r="F245" s="92" t="s">
        <v>574</v>
      </c>
      <c r="G245" s="92" t="s">
        <v>28</v>
      </c>
      <c r="H245" s="92">
        <v>1</v>
      </c>
      <c r="I245" s="93">
        <v>5.2</v>
      </c>
      <c r="J245" s="93">
        <v>1.196</v>
      </c>
      <c r="K245" s="92"/>
      <c r="L245" s="92"/>
      <c r="M245"/>
      <c r="O245"/>
    </row>
    <row r="246" spans="1:15" ht="15">
      <c r="A246" s="94" t="s">
        <v>575</v>
      </c>
      <c r="B246" s="95">
        <v>45639</v>
      </c>
      <c r="C246" s="95"/>
      <c r="D246" s="92" t="s">
        <v>499</v>
      </c>
      <c r="E246" s="92" t="s">
        <v>576</v>
      </c>
      <c r="F246" s="92" t="s">
        <v>576</v>
      </c>
      <c r="G246" s="92" t="s">
        <v>28</v>
      </c>
      <c r="H246" s="92">
        <v>1</v>
      </c>
      <c r="I246" s="93">
        <v>8.1</v>
      </c>
      <c r="J246" s="93">
        <v>1.863</v>
      </c>
      <c r="K246" s="92"/>
      <c r="L246" s="92"/>
      <c r="M246"/>
      <c r="O246"/>
    </row>
    <row r="247" spans="1:15" ht="15">
      <c r="A247" s="94" t="s">
        <v>577</v>
      </c>
      <c r="B247" s="95">
        <v>45639</v>
      </c>
      <c r="C247" s="95"/>
      <c r="D247" s="92" t="s">
        <v>499</v>
      </c>
      <c r="E247" s="92" t="s">
        <v>578</v>
      </c>
      <c r="F247" s="92" t="s">
        <v>578</v>
      </c>
      <c r="G247" s="92" t="s">
        <v>28</v>
      </c>
      <c r="H247" s="92">
        <v>1</v>
      </c>
      <c r="I247" s="93">
        <v>10.5</v>
      </c>
      <c r="J247" s="93">
        <v>2.415</v>
      </c>
      <c r="K247" s="92"/>
      <c r="L247" s="92"/>
      <c r="M247"/>
      <c r="O247"/>
    </row>
    <row r="248" spans="1:15" ht="15">
      <c r="A248" s="94" t="s">
        <v>579</v>
      </c>
      <c r="B248" s="95">
        <v>45639</v>
      </c>
      <c r="C248" s="95"/>
      <c r="D248" s="92" t="s">
        <v>499</v>
      </c>
      <c r="E248" s="92" t="s">
        <v>580</v>
      </c>
      <c r="F248" s="92" t="s">
        <v>580</v>
      </c>
      <c r="G248" s="92" t="s">
        <v>28</v>
      </c>
      <c r="H248" s="92">
        <v>1</v>
      </c>
      <c r="I248" s="93">
        <v>13.3</v>
      </c>
      <c r="J248" s="93">
        <v>3.0590000000000002</v>
      </c>
      <c r="K248" s="92"/>
      <c r="L248" s="92"/>
      <c r="M248"/>
      <c r="O248"/>
    </row>
    <row r="249" spans="1:15" ht="15">
      <c r="A249" s="94" t="s">
        <v>581</v>
      </c>
      <c r="B249" s="95">
        <v>45639</v>
      </c>
      <c r="C249" s="95"/>
      <c r="D249" s="92" t="s">
        <v>499</v>
      </c>
      <c r="E249" s="92" t="s">
        <v>582</v>
      </c>
      <c r="F249" s="92" t="s">
        <v>582</v>
      </c>
      <c r="G249" s="92" t="s">
        <v>28</v>
      </c>
      <c r="H249" s="92">
        <v>1</v>
      </c>
      <c r="I249" s="93">
        <v>15.7</v>
      </c>
      <c r="J249" s="93">
        <v>3.6110000000000002</v>
      </c>
      <c r="K249" s="92"/>
      <c r="L249" s="92"/>
      <c r="M249"/>
      <c r="O249"/>
    </row>
    <row r="250" spans="1:15" ht="15">
      <c r="A250" s="94" t="s">
        <v>583</v>
      </c>
      <c r="B250" s="95">
        <v>45639</v>
      </c>
      <c r="C250" s="95"/>
      <c r="D250" s="92" t="s">
        <v>499</v>
      </c>
      <c r="E250" s="92" t="s">
        <v>584</v>
      </c>
      <c r="F250" s="92" t="s">
        <v>584</v>
      </c>
      <c r="G250" s="92" t="s">
        <v>28</v>
      </c>
      <c r="H250" s="92">
        <v>1</v>
      </c>
      <c r="I250" s="93">
        <v>16</v>
      </c>
      <c r="J250" s="93">
        <v>3.68</v>
      </c>
      <c r="K250" s="92"/>
      <c r="L250" s="92"/>
      <c r="M250"/>
      <c r="O250"/>
    </row>
    <row r="251" spans="1:15" ht="15">
      <c r="A251" s="94" t="s">
        <v>585</v>
      </c>
      <c r="B251" s="95">
        <v>45639</v>
      </c>
      <c r="C251" s="95"/>
      <c r="D251" s="92" t="s">
        <v>499</v>
      </c>
      <c r="E251" s="92" t="s">
        <v>586</v>
      </c>
      <c r="F251" s="92" t="s">
        <v>586</v>
      </c>
      <c r="G251" s="92" t="s">
        <v>28</v>
      </c>
      <c r="H251" s="92">
        <v>1</v>
      </c>
      <c r="I251" s="93">
        <v>4.4000000000000004</v>
      </c>
      <c r="J251" s="93">
        <v>1.012</v>
      </c>
      <c r="K251" s="92"/>
      <c r="L251" s="92"/>
      <c r="M251"/>
      <c r="O251"/>
    </row>
    <row r="252" spans="1:15" ht="15">
      <c r="A252" s="94" t="s">
        <v>587</v>
      </c>
      <c r="B252" s="95">
        <v>45639</v>
      </c>
      <c r="C252" s="95"/>
      <c r="D252" s="92" t="s">
        <v>499</v>
      </c>
      <c r="E252" s="92" t="s">
        <v>588</v>
      </c>
      <c r="F252" s="92" t="s">
        <v>588</v>
      </c>
      <c r="G252" s="92" t="s">
        <v>28</v>
      </c>
      <c r="H252" s="92">
        <v>1</v>
      </c>
      <c r="I252" s="93">
        <v>5.2</v>
      </c>
      <c r="J252" s="93">
        <v>1.196</v>
      </c>
      <c r="K252" s="92"/>
      <c r="L252" s="92"/>
      <c r="M252"/>
      <c r="O252"/>
    </row>
    <row r="253" spans="1:15" ht="15">
      <c r="A253" s="94" t="s">
        <v>589</v>
      </c>
      <c r="B253" s="95">
        <v>45639</v>
      </c>
      <c r="C253" s="95"/>
      <c r="D253" s="92" t="s">
        <v>499</v>
      </c>
      <c r="E253" s="92" t="s">
        <v>590</v>
      </c>
      <c r="F253" s="92" t="s">
        <v>590</v>
      </c>
      <c r="G253" s="92" t="s">
        <v>28</v>
      </c>
      <c r="H253" s="92">
        <v>1</v>
      </c>
      <c r="I253" s="93">
        <v>8.1</v>
      </c>
      <c r="J253" s="93">
        <v>1.863</v>
      </c>
      <c r="K253" s="92"/>
      <c r="L253" s="92"/>
      <c r="M253"/>
      <c r="O253"/>
    </row>
    <row r="254" spans="1:15" ht="15">
      <c r="A254" s="94" t="s">
        <v>591</v>
      </c>
      <c r="B254" s="95">
        <v>45639</v>
      </c>
      <c r="C254" s="95"/>
      <c r="D254" s="92" t="s">
        <v>499</v>
      </c>
      <c r="E254" s="92" t="s">
        <v>592</v>
      </c>
      <c r="F254" s="92" t="s">
        <v>592</v>
      </c>
      <c r="G254" s="92" t="s">
        <v>28</v>
      </c>
      <c r="H254" s="92">
        <v>1</v>
      </c>
      <c r="I254" s="93">
        <v>10.5</v>
      </c>
      <c r="J254" s="93">
        <v>2.415</v>
      </c>
      <c r="K254" s="92"/>
      <c r="L254" s="92"/>
      <c r="M254"/>
      <c r="O254"/>
    </row>
    <row r="255" spans="1:15" ht="15">
      <c r="A255" s="94" t="s">
        <v>593</v>
      </c>
      <c r="B255" s="95">
        <v>45639</v>
      </c>
      <c r="C255" s="95"/>
      <c r="D255" s="92" t="s">
        <v>499</v>
      </c>
      <c r="E255" s="92" t="s">
        <v>594</v>
      </c>
      <c r="F255" s="92" t="s">
        <v>594</v>
      </c>
      <c r="G255" s="92" t="s">
        <v>28</v>
      </c>
      <c r="H255" s="92">
        <v>1</v>
      </c>
      <c r="I255" s="93">
        <v>13.3</v>
      </c>
      <c r="J255" s="93">
        <v>3.0590000000000002</v>
      </c>
      <c r="K255" s="92"/>
      <c r="L255" s="92"/>
      <c r="M255"/>
      <c r="O255"/>
    </row>
    <row r="256" spans="1:15" ht="15">
      <c r="A256" s="94" t="s">
        <v>595</v>
      </c>
      <c r="B256" s="95">
        <v>45639</v>
      </c>
      <c r="C256" s="95"/>
      <c r="D256" s="92" t="s">
        <v>499</v>
      </c>
      <c r="E256" s="92" t="s">
        <v>596</v>
      </c>
      <c r="F256" s="92" t="s">
        <v>596</v>
      </c>
      <c r="G256" s="92" t="s">
        <v>28</v>
      </c>
      <c r="H256" s="92">
        <v>1</v>
      </c>
      <c r="I256" s="93">
        <v>15.7</v>
      </c>
      <c r="J256" s="93">
        <v>3.6110000000000002</v>
      </c>
      <c r="K256" s="92"/>
      <c r="L256" s="92"/>
      <c r="M256"/>
      <c r="O256"/>
    </row>
    <row r="257" spans="1:15" ht="15">
      <c r="A257" s="94" t="s">
        <v>597</v>
      </c>
      <c r="B257" s="95">
        <v>45639</v>
      </c>
      <c r="C257" s="95"/>
      <c r="D257" s="92" t="s">
        <v>499</v>
      </c>
      <c r="E257" s="92" t="s">
        <v>598</v>
      </c>
      <c r="F257" s="92" t="s">
        <v>598</v>
      </c>
      <c r="G257" s="92" t="s">
        <v>28</v>
      </c>
      <c r="H257" s="92">
        <v>1</v>
      </c>
      <c r="I257" s="93">
        <v>16</v>
      </c>
      <c r="J257" s="93">
        <v>3.68</v>
      </c>
      <c r="K257" s="92"/>
      <c r="L257" s="92"/>
      <c r="M257"/>
      <c r="O257"/>
    </row>
    <row r="258" spans="1:15" ht="15">
      <c r="A258" s="94" t="s">
        <v>599</v>
      </c>
      <c r="B258" s="95">
        <v>45639</v>
      </c>
      <c r="C258" s="95"/>
      <c r="D258" s="92" t="s">
        <v>499</v>
      </c>
      <c r="E258" s="92" t="s">
        <v>600</v>
      </c>
      <c r="F258" s="92" t="s">
        <v>600</v>
      </c>
      <c r="G258" s="92" t="s">
        <v>28</v>
      </c>
      <c r="H258" s="92">
        <v>3</v>
      </c>
      <c r="I258" s="93">
        <v>4.7</v>
      </c>
      <c r="J258" s="93">
        <v>3.256255518229489</v>
      </c>
      <c r="K258" s="92"/>
      <c r="L258" s="92"/>
      <c r="M258"/>
      <c r="O258"/>
    </row>
    <row r="259" spans="1:15" ht="15">
      <c r="A259" s="94" t="s">
        <v>601</v>
      </c>
      <c r="B259" s="95">
        <v>45639</v>
      </c>
      <c r="C259" s="95"/>
      <c r="D259" s="92" t="s">
        <v>499</v>
      </c>
      <c r="E259" s="92" t="s">
        <v>602</v>
      </c>
      <c r="F259" s="92" t="s">
        <v>602</v>
      </c>
      <c r="G259" s="92" t="s">
        <v>28</v>
      </c>
      <c r="H259" s="92">
        <v>3</v>
      </c>
      <c r="I259" s="93">
        <v>6.4</v>
      </c>
      <c r="J259" s="93">
        <v>4.434050067376325</v>
      </c>
      <c r="K259" s="92"/>
      <c r="L259" s="92"/>
      <c r="M259"/>
      <c r="O259"/>
    </row>
    <row r="260" spans="1:15" ht="15">
      <c r="A260" s="94" t="s">
        <v>603</v>
      </c>
      <c r="B260" s="95">
        <v>45639</v>
      </c>
      <c r="C260" s="95"/>
      <c r="D260" s="92" t="s">
        <v>499</v>
      </c>
      <c r="E260" s="92" t="s">
        <v>604</v>
      </c>
      <c r="F260" s="92" t="s">
        <v>604</v>
      </c>
      <c r="G260" s="92" t="s">
        <v>28</v>
      </c>
      <c r="H260" s="92">
        <v>3</v>
      </c>
      <c r="I260" s="93">
        <v>7.9</v>
      </c>
      <c r="J260" s="93">
        <v>5.4732805519176519</v>
      </c>
      <c r="K260" s="92"/>
      <c r="L260" s="92"/>
      <c r="M260"/>
      <c r="O260"/>
    </row>
    <row r="261" spans="1:15" ht="15">
      <c r="A261" s="94" t="s">
        <v>605</v>
      </c>
      <c r="B261" s="95">
        <v>45639</v>
      </c>
      <c r="C261" s="95"/>
      <c r="D261" s="92" t="s">
        <v>499</v>
      </c>
      <c r="E261" s="92" t="s">
        <v>606</v>
      </c>
      <c r="F261" s="92" t="s">
        <v>606</v>
      </c>
      <c r="G261" s="92" t="s">
        <v>28</v>
      </c>
      <c r="H261" s="92">
        <v>3</v>
      </c>
      <c r="I261" s="93">
        <v>9.5</v>
      </c>
      <c r="J261" s="93">
        <v>6.5817930687617334</v>
      </c>
      <c r="K261" s="92"/>
      <c r="L261" s="92"/>
      <c r="M261"/>
      <c r="O261"/>
    </row>
    <row r="262" spans="1:15" ht="15">
      <c r="A262" s="94" t="s">
        <v>607</v>
      </c>
      <c r="B262" s="95">
        <v>45639</v>
      </c>
      <c r="C262" s="95"/>
      <c r="D262" s="92" t="s">
        <v>499</v>
      </c>
      <c r="E262" s="92" t="s">
        <v>608</v>
      </c>
      <c r="F262" s="92" t="s">
        <v>608</v>
      </c>
      <c r="G262" s="92" t="s">
        <v>28</v>
      </c>
      <c r="H262" s="92">
        <v>3</v>
      </c>
      <c r="I262" s="93">
        <v>12.7</v>
      </c>
      <c r="J262" s="93">
        <v>8.7988181024498946</v>
      </c>
      <c r="K262" s="92"/>
      <c r="L262" s="92"/>
      <c r="M262"/>
      <c r="O262"/>
    </row>
    <row r="263" spans="1:15" ht="15">
      <c r="A263" s="94" t="s">
        <v>609</v>
      </c>
      <c r="B263" s="95">
        <v>45639</v>
      </c>
      <c r="C263" s="95"/>
      <c r="D263" s="92" t="s">
        <v>499</v>
      </c>
      <c r="E263" s="92" t="s">
        <v>610</v>
      </c>
      <c r="F263" s="92" t="s">
        <v>610</v>
      </c>
      <c r="G263" s="92" t="s">
        <v>28</v>
      </c>
      <c r="H263" s="92">
        <v>3</v>
      </c>
      <c r="I263" s="93">
        <v>14.3</v>
      </c>
      <c r="J263" s="93">
        <v>9.9073306192939778</v>
      </c>
      <c r="K263" s="92"/>
      <c r="L263" s="92"/>
      <c r="M263"/>
      <c r="O263"/>
    </row>
    <row r="264" spans="1:15" ht="15">
      <c r="A264" s="94" t="s">
        <v>611</v>
      </c>
      <c r="B264" s="95">
        <v>45639</v>
      </c>
      <c r="C264" s="95"/>
      <c r="D264" s="92" t="s">
        <v>499</v>
      </c>
      <c r="E264" s="92" t="s">
        <v>612</v>
      </c>
      <c r="F264" s="92" t="s">
        <v>612</v>
      </c>
      <c r="G264" s="92" t="s">
        <v>28</v>
      </c>
      <c r="H264" s="92">
        <v>3</v>
      </c>
      <c r="I264" s="93">
        <v>15.9</v>
      </c>
      <c r="J264" s="93">
        <v>11.015843136138059</v>
      </c>
      <c r="K264" s="92"/>
      <c r="L264" s="92"/>
      <c r="M264"/>
      <c r="O264"/>
    </row>
    <row r="265" spans="1:15" ht="15">
      <c r="A265" s="94" t="s">
        <v>613</v>
      </c>
      <c r="B265" s="95">
        <v>45639</v>
      </c>
      <c r="C265" s="95"/>
      <c r="D265" s="92" t="s">
        <v>499</v>
      </c>
      <c r="E265" s="92" t="s">
        <v>614</v>
      </c>
      <c r="F265" s="92" t="s">
        <v>614</v>
      </c>
      <c r="G265" s="92" t="s">
        <v>28</v>
      </c>
      <c r="H265" s="92">
        <v>3</v>
      </c>
      <c r="I265" s="93">
        <v>4.7</v>
      </c>
      <c r="J265" s="93">
        <v>3.256255518229489</v>
      </c>
      <c r="K265" s="92"/>
      <c r="L265" s="92"/>
      <c r="M265"/>
      <c r="O265"/>
    </row>
    <row r="266" spans="1:15" ht="15">
      <c r="A266" s="94" t="s">
        <v>615</v>
      </c>
      <c r="B266" s="95">
        <v>45639</v>
      </c>
      <c r="C266" s="95"/>
      <c r="D266" s="92" t="s">
        <v>499</v>
      </c>
      <c r="E266" s="92" t="s">
        <v>616</v>
      </c>
      <c r="F266" s="92" t="s">
        <v>616</v>
      </c>
      <c r="G266" s="92" t="s">
        <v>28</v>
      </c>
      <c r="H266" s="92">
        <v>3</v>
      </c>
      <c r="I266" s="93">
        <v>6.4</v>
      </c>
      <c r="J266" s="93">
        <v>4.434050067376325</v>
      </c>
      <c r="K266" s="92"/>
      <c r="L266" s="92"/>
      <c r="M266"/>
      <c r="O266"/>
    </row>
    <row r="267" spans="1:15" ht="15">
      <c r="A267" s="94" t="s">
        <v>617</v>
      </c>
      <c r="B267" s="95">
        <v>45639</v>
      </c>
      <c r="C267" s="95"/>
      <c r="D267" s="92" t="s">
        <v>499</v>
      </c>
      <c r="E267" s="92" t="s">
        <v>618</v>
      </c>
      <c r="F267" s="92" t="s">
        <v>618</v>
      </c>
      <c r="G267" s="92" t="s">
        <v>28</v>
      </c>
      <c r="H267" s="92">
        <v>3</v>
      </c>
      <c r="I267" s="93">
        <v>7.9</v>
      </c>
      <c r="J267" s="93">
        <v>5.4732805519176519</v>
      </c>
      <c r="K267" s="92"/>
      <c r="L267" s="92"/>
      <c r="M267"/>
      <c r="O267"/>
    </row>
    <row r="268" spans="1:15" ht="15">
      <c r="A268" s="94" t="s">
        <v>619</v>
      </c>
      <c r="B268" s="95">
        <v>45639</v>
      </c>
      <c r="C268" s="95"/>
      <c r="D268" s="92" t="s">
        <v>499</v>
      </c>
      <c r="E268" s="92" t="s">
        <v>620</v>
      </c>
      <c r="F268" s="92" t="s">
        <v>620</v>
      </c>
      <c r="G268" s="92" t="s">
        <v>28</v>
      </c>
      <c r="H268" s="92">
        <v>3</v>
      </c>
      <c r="I268" s="93">
        <v>9.5</v>
      </c>
      <c r="J268" s="93">
        <v>6.5817930687617334</v>
      </c>
      <c r="K268" s="92"/>
      <c r="L268" s="92"/>
      <c r="M268"/>
      <c r="O268"/>
    </row>
    <row r="269" spans="1:15" ht="15">
      <c r="A269" s="94" t="s">
        <v>621</v>
      </c>
      <c r="B269" s="95">
        <v>45639</v>
      </c>
      <c r="C269" s="95"/>
      <c r="D269" s="92" t="s">
        <v>499</v>
      </c>
      <c r="E269" s="92" t="s">
        <v>622</v>
      </c>
      <c r="F269" s="92" t="s">
        <v>622</v>
      </c>
      <c r="G269" s="92" t="s">
        <v>28</v>
      </c>
      <c r="H269" s="92">
        <v>3</v>
      </c>
      <c r="I269" s="93">
        <v>12.7</v>
      </c>
      <c r="J269" s="93">
        <v>8.7988181024498946</v>
      </c>
      <c r="K269" s="92"/>
      <c r="L269" s="92"/>
      <c r="M269"/>
      <c r="O269"/>
    </row>
    <row r="270" spans="1:15" ht="15">
      <c r="A270" s="94" t="s">
        <v>623</v>
      </c>
      <c r="B270" s="95">
        <v>45639</v>
      </c>
      <c r="C270" s="95"/>
      <c r="D270" s="92" t="s">
        <v>499</v>
      </c>
      <c r="E270" s="92" t="s">
        <v>624</v>
      </c>
      <c r="F270" s="92" t="s">
        <v>624</v>
      </c>
      <c r="G270" s="92" t="s">
        <v>28</v>
      </c>
      <c r="H270" s="92">
        <v>3</v>
      </c>
      <c r="I270" s="93">
        <v>14.3</v>
      </c>
      <c r="J270" s="93">
        <v>9.9073306192939778</v>
      </c>
      <c r="K270" s="92"/>
      <c r="L270" s="92"/>
      <c r="M270"/>
      <c r="O270"/>
    </row>
    <row r="271" spans="1:15" ht="15">
      <c r="A271" s="94" t="s">
        <v>625</v>
      </c>
      <c r="B271" s="95">
        <v>45639</v>
      </c>
      <c r="C271" s="95"/>
      <c r="D271" s="92" t="s">
        <v>499</v>
      </c>
      <c r="E271" s="92" t="s">
        <v>626</v>
      </c>
      <c r="F271" s="92" t="s">
        <v>626</v>
      </c>
      <c r="G271" s="92" t="s">
        <v>28</v>
      </c>
      <c r="H271" s="92">
        <v>3</v>
      </c>
      <c r="I271" s="93">
        <v>15.9</v>
      </c>
      <c r="J271" s="93">
        <v>11.015843136138059</v>
      </c>
      <c r="K271" s="92"/>
      <c r="L271" s="92"/>
      <c r="M271"/>
      <c r="O271"/>
    </row>
    <row r="272" spans="1:15" ht="15">
      <c r="A272" s="94" t="s">
        <v>627</v>
      </c>
      <c r="B272" s="95">
        <v>45635</v>
      </c>
      <c r="C272" s="95"/>
      <c r="D272" s="92" t="s">
        <v>628</v>
      </c>
      <c r="E272" s="92" t="s">
        <v>629</v>
      </c>
      <c r="F272" s="92" t="s">
        <v>629</v>
      </c>
      <c r="G272" s="92" t="s">
        <v>28</v>
      </c>
      <c r="H272" s="92">
        <v>1</v>
      </c>
      <c r="I272" s="93">
        <v>2.27</v>
      </c>
      <c r="J272" s="93">
        <v>0.52210000000000001</v>
      </c>
      <c r="K272" s="92" t="s">
        <v>630</v>
      </c>
      <c r="L272" s="92" t="s">
        <v>630</v>
      </c>
      <c r="M272"/>
      <c r="O272"/>
    </row>
    <row r="273" spans="1:15" ht="15">
      <c r="A273" s="94" t="s">
        <v>631</v>
      </c>
      <c r="B273" s="95">
        <v>45635</v>
      </c>
      <c r="C273" s="95"/>
      <c r="D273" s="92" t="s">
        <v>628</v>
      </c>
      <c r="E273" s="92" t="s">
        <v>632</v>
      </c>
      <c r="F273" s="92" t="s">
        <v>632</v>
      </c>
      <c r="G273" s="92" t="s">
        <v>28</v>
      </c>
      <c r="H273" s="92">
        <v>1</v>
      </c>
      <c r="I273" s="93">
        <v>2.5</v>
      </c>
      <c r="J273" s="93">
        <v>0.57499999999999996</v>
      </c>
      <c r="K273" s="92" t="s">
        <v>630</v>
      </c>
      <c r="L273" s="92" t="s">
        <v>630</v>
      </c>
      <c r="M273"/>
      <c r="O273"/>
    </row>
    <row r="274" spans="1:15" ht="15">
      <c r="A274" s="94" t="s">
        <v>633</v>
      </c>
      <c r="B274" s="95">
        <v>45635</v>
      </c>
      <c r="C274" s="95"/>
      <c r="D274" s="92" t="s">
        <v>628</v>
      </c>
      <c r="E274" s="92" t="s">
        <v>634</v>
      </c>
      <c r="F274" s="92" t="s">
        <v>634</v>
      </c>
      <c r="G274" s="92" t="s">
        <v>28</v>
      </c>
      <c r="H274" s="92">
        <v>1</v>
      </c>
      <c r="I274" s="93">
        <v>2.73</v>
      </c>
      <c r="J274" s="93">
        <v>0.62790000000000001</v>
      </c>
      <c r="K274" s="92" t="s">
        <v>630</v>
      </c>
      <c r="L274" s="92" t="s">
        <v>630</v>
      </c>
      <c r="M274"/>
      <c r="O274"/>
    </row>
    <row r="275" spans="1:15" ht="15">
      <c r="A275" s="94" t="s">
        <v>635</v>
      </c>
      <c r="B275" s="95">
        <v>45635</v>
      </c>
      <c r="C275" s="95"/>
      <c r="D275" s="92" t="s">
        <v>628</v>
      </c>
      <c r="E275" s="92" t="s">
        <v>636</v>
      </c>
      <c r="F275" s="92" t="s">
        <v>636</v>
      </c>
      <c r="G275" s="92" t="s">
        <v>28</v>
      </c>
      <c r="H275" s="92">
        <v>1</v>
      </c>
      <c r="I275" s="93">
        <v>3.64</v>
      </c>
      <c r="J275" s="93">
        <v>0.83720000000000006</v>
      </c>
      <c r="K275" s="92" t="s">
        <v>637</v>
      </c>
      <c r="L275" s="92" t="s">
        <v>637</v>
      </c>
      <c r="M275"/>
      <c r="O275"/>
    </row>
    <row r="276" spans="1:15" ht="15">
      <c r="A276" s="94" t="s">
        <v>638</v>
      </c>
      <c r="B276" s="95">
        <v>45635</v>
      </c>
      <c r="C276" s="95"/>
      <c r="D276" s="92" t="s">
        <v>628</v>
      </c>
      <c r="E276" s="92" t="s">
        <v>639</v>
      </c>
      <c r="F276" s="92" t="s">
        <v>639</v>
      </c>
      <c r="G276" s="92" t="s">
        <v>28</v>
      </c>
      <c r="H276" s="92">
        <v>1</v>
      </c>
      <c r="I276" s="93">
        <v>4.55</v>
      </c>
      <c r="J276" s="93">
        <v>1.0465</v>
      </c>
      <c r="K276" s="92" t="s">
        <v>637</v>
      </c>
      <c r="L276" s="92" t="s">
        <v>637</v>
      </c>
      <c r="M276"/>
      <c r="O276"/>
    </row>
    <row r="277" spans="1:15" ht="15">
      <c r="A277" s="94" t="s">
        <v>640</v>
      </c>
      <c r="B277" s="95">
        <v>45635</v>
      </c>
      <c r="C277" s="95"/>
      <c r="D277" s="92" t="s">
        <v>628</v>
      </c>
      <c r="E277" s="92" t="s">
        <v>641</v>
      </c>
      <c r="F277" s="92" t="s">
        <v>641</v>
      </c>
      <c r="G277" s="92" t="s">
        <v>28</v>
      </c>
      <c r="H277" s="92">
        <v>1</v>
      </c>
      <c r="I277" s="93">
        <v>5.45</v>
      </c>
      <c r="J277" s="93">
        <v>1.2535000000000001</v>
      </c>
      <c r="K277" s="92" t="s">
        <v>637</v>
      </c>
      <c r="L277" s="92" t="s">
        <v>637</v>
      </c>
      <c r="M277"/>
      <c r="O277"/>
    </row>
    <row r="278" spans="1:15" ht="15">
      <c r="A278" s="94" t="s">
        <v>642</v>
      </c>
      <c r="B278" s="95">
        <v>45635</v>
      </c>
      <c r="C278" s="95"/>
      <c r="D278" s="92" t="s">
        <v>628</v>
      </c>
      <c r="E278" s="92" t="s">
        <v>643</v>
      </c>
      <c r="F278" s="92" t="s">
        <v>643</v>
      </c>
      <c r="G278" s="92" t="s">
        <v>28</v>
      </c>
      <c r="H278" s="92">
        <v>1</v>
      </c>
      <c r="I278" s="93">
        <v>9.1</v>
      </c>
      <c r="J278" s="93">
        <v>2.093</v>
      </c>
      <c r="K278" s="92" t="s">
        <v>637</v>
      </c>
      <c r="L278" s="92" t="s">
        <v>637</v>
      </c>
      <c r="M278"/>
      <c r="O278"/>
    </row>
    <row r="279" spans="1:15" ht="15">
      <c r="A279" s="100" t="s">
        <v>644</v>
      </c>
      <c r="B279" s="101">
        <v>45635</v>
      </c>
      <c r="C279" s="101"/>
      <c r="D279" s="102" t="s">
        <v>628</v>
      </c>
      <c r="E279" s="102" t="s">
        <v>645</v>
      </c>
      <c r="F279" s="102" t="s">
        <v>645</v>
      </c>
      <c r="G279" s="102" t="s">
        <v>28</v>
      </c>
      <c r="H279" s="102">
        <v>1</v>
      </c>
      <c r="I279" s="103">
        <v>11</v>
      </c>
      <c r="J279" s="103">
        <v>2.5299999999999998</v>
      </c>
      <c r="K279" s="102" t="s">
        <v>637</v>
      </c>
      <c r="L279" s="102" t="s">
        <v>637</v>
      </c>
      <c r="M279"/>
      <c r="O279"/>
    </row>
    <row r="280" spans="1:15" ht="15">
      <c r="A280" s="73"/>
      <c r="B280" s="116"/>
      <c r="C280" s="116"/>
      <c r="D280" s="73"/>
      <c r="E280" s="73"/>
      <c r="F280" s="73"/>
      <c r="G280" s="73"/>
      <c r="H280" s="73"/>
      <c r="I280" s="117"/>
      <c r="J280" s="117"/>
      <c r="K280" s="73"/>
      <c r="L280" s="73"/>
      <c r="M280"/>
      <c r="O280"/>
    </row>
    <row r="281" spans="1:15" ht="15">
      <c r="A281" s="73"/>
      <c r="B281" s="116"/>
      <c r="C281" s="116"/>
      <c r="D281" s="73"/>
      <c r="E281" s="73"/>
      <c r="F281" s="73"/>
      <c r="G281" s="73"/>
      <c r="H281" s="73"/>
      <c r="I281" s="117"/>
      <c r="J281" s="117"/>
      <c r="K281" s="73"/>
      <c r="L281" s="73"/>
      <c r="M281"/>
      <c r="O281"/>
    </row>
    <row r="282" spans="1:15" ht="15">
      <c r="A282" s="73"/>
      <c r="B282" s="116"/>
      <c r="C282" s="116"/>
      <c r="D282" s="73"/>
      <c r="E282" s="73"/>
      <c r="F282" s="73"/>
      <c r="G282" s="73"/>
      <c r="H282" s="73"/>
      <c r="I282" s="117"/>
      <c r="J282" s="117"/>
      <c r="K282" s="73"/>
      <c r="L282" s="73"/>
      <c r="M282"/>
      <c r="O282"/>
    </row>
    <row r="283" spans="1:15" ht="15">
      <c r="A283" s="73"/>
      <c r="B283" s="116"/>
      <c r="C283" s="116"/>
      <c r="D283" s="73"/>
      <c r="E283" s="73"/>
      <c r="F283" s="73"/>
      <c r="G283" s="73"/>
      <c r="H283" s="73"/>
      <c r="I283" s="117"/>
      <c r="J283" s="117"/>
      <c r="K283" s="73"/>
      <c r="L283" s="73"/>
      <c r="M283"/>
      <c r="O283"/>
    </row>
    <row r="284" spans="1:15" ht="15">
      <c r="J284" s="109"/>
      <c r="K284" s="109"/>
      <c r="L284" s="109"/>
      <c r="M284"/>
      <c r="O284"/>
    </row>
    <row r="285" spans="1:15" ht="15">
      <c r="J285" s="109"/>
      <c r="K285" s="109"/>
      <c r="L285" s="109"/>
      <c r="M285"/>
      <c r="O285"/>
    </row>
    <row r="286" spans="1:15" ht="15">
      <c r="J286" s="109"/>
      <c r="K286" s="109"/>
      <c r="L286" s="109"/>
      <c r="M286"/>
      <c r="O286"/>
    </row>
    <row r="287" spans="1:15" ht="15">
      <c r="J287" s="109"/>
      <c r="K287" s="109"/>
      <c r="L287" s="109"/>
      <c r="M287"/>
      <c r="O287"/>
    </row>
    <row r="288" spans="1:15" ht="15">
      <c r="J288" s="109"/>
      <c r="K288" s="109"/>
      <c r="L288" s="109"/>
      <c r="M288"/>
      <c r="O288"/>
    </row>
    <row r="289" spans="10:15" ht="15">
      <c r="J289" s="109"/>
      <c r="K289" s="109"/>
      <c r="L289" s="109"/>
      <c r="M289"/>
      <c r="O289"/>
    </row>
    <row r="290" spans="10:15" ht="15">
      <c r="J290" s="109"/>
      <c r="K290" s="109"/>
      <c r="L290" s="109"/>
      <c r="M290"/>
      <c r="O290"/>
    </row>
    <row r="291" spans="10:15" ht="15">
      <c r="J291" s="109"/>
      <c r="K291" s="109"/>
      <c r="L291" s="109"/>
      <c r="M291"/>
      <c r="O291"/>
    </row>
    <row r="292" spans="10:15" ht="15">
      <c r="J292" s="109"/>
      <c r="K292" s="109"/>
      <c r="L292" s="109"/>
      <c r="M292"/>
      <c r="O292"/>
    </row>
    <row r="293" spans="10:15" ht="15">
      <c r="J293" s="109"/>
      <c r="K293" s="109"/>
      <c r="L293" s="109"/>
      <c r="M293" s="73"/>
      <c r="N293" s="104"/>
      <c r="O293" s="105"/>
    </row>
    <row r="294" spans="10:15" ht="15">
      <c r="J294" s="109"/>
      <c r="K294" s="109"/>
      <c r="L294" s="109"/>
      <c r="M294" s="73"/>
      <c r="N294" s="104"/>
      <c r="O294" s="105"/>
    </row>
    <row r="295" spans="10:15" ht="15">
      <c r="J295" s="109"/>
      <c r="K295" s="109"/>
      <c r="L295" s="109"/>
      <c r="M295" s="73"/>
      <c r="N295" s="104"/>
      <c r="O295" s="105"/>
    </row>
    <row r="296" spans="10:15" ht="15">
      <c r="J296" s="109"/>
      <c r="K296" s="109"/>
      <c r="L296" s="109"/>
      <c r="M296" s="73"/>
      <c r="N296" s="104"/>
      <c r="O296" s="105"/>
    </row>
    <row r="297" spans="10:15" ht="15">
      <c r="J297" s="109"/>
      <c r="K297" s="109"/>
      <c r="L297" s="109"/>
    </row>
    <row r="298" spans="10:15" ht="15">
      <c r="J298" s="109"/>
      <c r="K298" s="109"/>
      <c r="L298" s="109"/>
    </row>
    <row r="299" spans="10:15" ht="15">
      <c r="J299" s="109"/>
      <c r="K299" s="109"/>
      <c r="L299" s="109"/>
    </row>
    <row r="300" spans="10:15" ht="15">
      <c r="J300" s="109"/>
      <c r="K300" s="109"/>
      <c r="L300" s="109"/>
    </row>
    <row r="301" spans="10:15" ht="15">
      <c r="J301" s="109"/>
      <c r="K301" s="109"/>
      <c r="L301" s="109"/>
    </row>
    <row r="302" spans="10:15" ht="15">
      <c r="J302" s="109"/>
      <c r="K302" s="109"/>
      <c r="L302" s="109"/>
    </row>
    <row r="303" spans="10:15" ht="15">
      <c r="J303" s="109"/>
      <c r="K303" s="109"/>
      <c r="L303" s="109"/>
    </row>
    <row r="304" spans="10:15" ht="15">
      <c r="J304" s="109"/>
      <c r="K304" s="109"/>
      <c r="L304" s="109"/>
    </row>
    <row r="305" spans="10:12" ht="15">
      <c r="J305" s="109"/>
      <c r="K305" s="109"/>
      <c r="L305" s="109"/>
    </row>
    <row r="306" spans="10:12" ht="15">
      <c r="J306" s="109"/>
      <c r="K306" s="109"/>
      <c r="L306" s="109"/>
    </row>
    <row r="307" spans="10:12" ht="15">
      <c r="J307" s="109"/>
      <c r="K307" s="109"/>
      <c r="L307" s="109"/>
    </row>
    <row r="308" spans="10:12" ht="15">
      <c r="J308" s="109"/>
      <c r="K308" s="109"/>
      <c r="L308" s="109"/>
    </row>
    <row r="309" spans="10:12" ht="15">
      <c r="J309" s="109"/>
      <c r="K309" s="109"/>
      <c r="L309" s="109"/>
    </row>
    <row r="310" spans="10:12" ht="15">
      <c r="J310" s="109"/>
      <c r="K310" s="109"/>
      <c r="L310" s="109"/>
    </row>
    <row r="311" spans="10:12" ht="15">
      <c r="J311" s="109"/>
      <c r="K311" s="109"/>
      <c r="L311" s="109"/>
    </row>
    <row r="312" spans="10:12" ht="15">
      <c r="J312" s="109"/>
      <c r="K312" s="109"/>
      <c r="L312" s="109"/>
    </row>
    <row r="313" spans="10:12" ht="15">
      <c r="J313" s="109"/>
      <c r="K313" s="109"/>
      <c r="L313" s="109"/>
    </row>
    <row r="314" spans="10:12" ht="15">
      <c r="J314" s="109"/>
      <c r="K314" s="109"/>
      <c r="L314" s="109"/>
    </row>
    <row r="315" spans="10:12" ht="15">
      <c r="J315" s="109"/>
      <c r="K315" s="109"/>
      <c r="L315" s="109"/>
    </row>
    <row r="316" spans="10:12" ht="15">
      <c r="J316" s="109"/>
      <c r="K316" s="109"/>
      <c r="L316" s="109"/>
    </row>
    <row r="317" spans="10:12" ht="15">
      <c r="J317" s="109"/>
      <c r="K317" s="109"/>
      <c r="L317" s="109"/>
    </row>
    <row r="318" spans="10:12" ht="15">
      <c r="J318" s="109"/>
      <c r="K318" s="109"/>
      <c r="L318" s="109"/>
    </row>
    <row r="319" spans="10:12" ht="15">
      <c r="J319" s="109"/>
      <c r="K319" s="109"/>
      <c r="L319" s="109"/>
    </row>
    <row r="320" spans="10:12" ht="15">
      <c r="J320" s="109"/>
      <c r="K320" s="109"/>
      <c r="L320" s="109"/>
    </row>
    <row r="321" spans="10:12" ht="15">
      <c r="J321" s="109"/>
      <c r="K321" s="109"/>
      <c r="L321" s="109"/>
    </row>
    <row r="322" spans="10:12" ht="15">
      <c r="J322" s="109"/>
      <c r="K322" s="109"/>
      <c r="L322" s="109"/>
    </row>
    <row r="323" spans="10:12" ht="15">
      <c r="J323" s="109"/>
      <c r="K323" s="109"/>
      <c r="L323" s="109"/>
    </row>
    <row r="324" spans="10:12" ht="15">
      <c r="J324" s="109"/>
      <c r="K324" s="109"/>
      <c r="L324" s="109"/>
    </row>
    <row r="325" spans="10:12" ht="15">
      <c r="J325" s="109"/>
      <c r="K325" s="109"/>
      <c r="L325" s="109"/>
    </row>
    <row r="326" spans="10:12" ht="15">
      <c r="J326" s="109"/>
      <c r="K326" s="109"/>
      <c r="L326" s="109"/>
    </row>
    <row r="327" spans="10:12" ht="15">
      <c r="J327" s="109"/>
      <c r="K327" s="109"/>
      <c r="L327" s="109"/>
    </row>
    <row r="328" spans="10:12" ht="15">
      <c r="J328" s="109"/>
      <c r="K328" s="109"/>
      <c r="L328" s="109"/>
    </row>
    <row r="329" spans="10:12" ht="15">
      <c r="J329" s="109"/>
      <c r="K329" s="109"/>
      <c r="L329" s="109"/>
    </row>
    <row r="330" spans="10:12" ht="15">
      <c r="J330" s="109"/>
      <c r="K330" s="109"/>
      <c r="L330" s="109"/>
    </row>
    <row r="331" spans="10:12" ht="15">
      <c r="J331" s="109"/>
      <c r="K331" s="109"/>
      <c r="L331" s="109"/>
    </row>
    <row r="332" spans="10:12" ht="15">
      <c r="J332" s="109"/>
      <c r="K332" s="109"/>
      <c r="L332" s="109"/>
    </row>
    <row r="333" spans="10:12" ht="15">
      <c r="J333" s="109"/>
      <c r="K333" s="109"/>
      <c r="L333" s="109"/>
    </row>
    <row r="334" spans="10:12" ht="15">
      <c r="J334" s="109"/>
      <c r="K334" s="109"/>
      <c r="L334" s="109"/>
    </row>
    <row r="335" spans="10:12" ht="15">
      <c r="J335" s="109"/>
      <c r="K335" s="109"/>
      <c r="L335" s="109"/>
    </row>
    <row r="336" spans="10:12" ht="15">
      <c r="J336" s="109"/>
      <c r="K336" s="109"/>
      <c r="L336" s="109"/>
    </row>
    <row r="337" spans="10:12" ht="15">
      <c r="J337" s="109"/>
      <c r="K337" s="109"/>
      <c r="L337" s="109"/>
    </row>
    <row r="338" spans="10:12" ht="15">
      <c r="J338" s="109"/>
      <c r="K338" s="109"/>
      <c r="L338" s="109"/>
    </row>
    <row r="339" spans="10:12" ht="15">
      <c r="J339" s="109"/>
      <c r="K339" s="109"/>
      <c r="L339" s="109"/>
    </row>
    <row r="340" spans="10:12" ht="15">
      <c r="J340" s="109"/>
      <c r="K340" s="109"/>
      <c r="L340" s="109"/>
    </row>
    <row r="341" spans="10:12" ht="15">
      <c r="J341" s="109"/>
      <c r="K341" s="109"/>
      <c r="L341" s="109"/>
    </row>
    <row r="342" spans="10:12" ht="15">
      <c r="J342" s="109"/>
      <c r="K342" s="109"/>
      <c r="L342" s="109"/>
    </row>
    <row r="343" spans="10:12" ht="15">
      <c r="J343" s="109"/>
      <c r="K343" s="109"/>
      <c r="L343" s="109"/>
    </row>
    <row r="344" spans="10:12" ht="15">
      <c r="J344" s="109"/>
      <c r="K344" s="109"/>
      <c r="L344" s="109"/>
    </row>
    <row r="345" spans="10:12" ht="15">
      <c r="J345" s="109"/>
      <c r="K345" s="109"/>
      <c r="L345" s="109"/>
    </row>
    <row r="346" spans="10:12" ht="15">
      <c r="J346" s="109"/>
      <c r="K346" s="109"/>
      <c r="L346" s="109"/>
    </row>
    <row r="347" spans="10:12" ht="15">
      <c r="J347" s="109"/>
      <c r="K347" s="109"/>
      <c r="L347" s="109"/>
    </row>
    <row r="348" spans="10:12" ht="15">
      <c r="J348" s="109"/>
      <c r="K348" s="109"/>
      <c r="L348" s="109"/>
    </row>
    <row r="349" spans="10:12" ht="15">
      <c r="J349" s="109"/>
      <c r="K349" s="109"/>
      <c r="L349" s="109"/>
    </row>
    <row r="350" spans="10:12" ht="15">
      <c r="J350" s="109"/>
      <c r="K350" s="109"/>
      <c r="L350" s="109"/>
    </row>
    <row r="351" spans="10:12" ht="15">
      <c r="J351" s="109"/>
      <c r="K351" s="109"/>
      <c r="L351" s="109"/>
    </row>
    <row r="352" spans="10:12" ht="15">
      <c r="J352" s="109"/>
      <c r="K352" s="109"/>
      <c r="L352" s="109"/>
    </row>
    <row r="353" spans="10:12" ht="15">
      <c r="J353" s="109"/>
      <c r="K353" s="109"/>
      <c r="L353" s="109"/>
    </row>
    <row r="354" spans="10:12" ht="15">
      <c r="J354" s="109"/>
      <c r="K354" s="109"/>
      <c r="L354" s="109"/>
    </row>
    <row r="355" spans="10:12" ht="15">
      <c r="J355" s="109"/>
      <c r="K355" s="109"/>
      <c r="L355" s="109"/>
    </row>
    <row r="356" spans="10:12" ht="15">
      <c r="J356" s="109"/>
      <c r="K356" s="109"/>
      <c r="L356" s="109"/>
    </row>
    <row r="357" spans="10:12" ht="15">
      <c r="J357" s="109"/>
      <c r="K357" s="109"/>
      <c r="L357" s="109"/>
    </row>
    <row r="358" spans="10:12" ht="15">
      <c r="J358" s="109"/>
      <c r="K358" s="109"/>
      <c r="L358" s="109"/>
    </row>
    <row r="359" spans="10:12" ht="15">
      <c r="J359" s="109"/>
      <c r="K359" s="109"/>
      <c r="L359" s="109"/>
    </row>
    <row r="360" spans="10:12" ht="15">
      <c r="J360" s="109"/>
      <c r="K360" s="109"/>
      <c r="L360" s="109"/>
    </row>
    <row r="361" spans="10:12" ht="15">
      <c r="J361" s="109"/>
      <c r="K361" s="109"/>
      <c r="L361" s="109"/>
    </row>
    <row r="362" spans="10:12" ht="15">
      <c r="J362" s="109"/>
      <c r="K362" s="109"/>
      <c r="L362" s="109"/>
    </row>
    <row r="363" spans="10:12" ht="15">
      <c r="J363" s="109"/>
      <c r="K363" s="109"/>
      <c r="L363" s="109"/>
    </row>
    <row r="364" spans="10:12" ht="15">
      <c r="J364" s="109"/>
      <c r="K364" s="109"/>
      <c r="L364" s="109"/>
    </row>
    <row r="365" spans="10:12" ht="15">
      <c r="J365" s="109"/>
      <c r="K365" s="109"/>
      <c r="L365" s="109"/>
    </row>
    <row r="366" spans="10:12" ht="15">
      <c r="J366" s="109"/>
      <c r="K366" s="109"/>
      <c r="L366" s="109"/>
    </row>
    <row r="367" spans="10:12" ht="15">
      <c r="J367" s="109"/>
      <c r="K367" s="109"/>
      <c r="L367" s="109"/>
    </row>
    <row r="368" spans="10:12" ht="15">
      <c r="J368" s="109"/>
      <c r="K368" s="109"/>
      <c r="L368" s="109"/>
    </row>
    <row r="369" spans="10:12" ht="15">
      <c r="J369" s="109"/>
      <c r="K369" s="109"/>
      <c r="L369" s="109"/>
    </row>
    <row r="370" spans="10:12" ht="15">
      <c r="J370" s="109"/>
      <c r="K370" s="109"/>
      <c r="L370" s="109"/>
    </row>
    <row r="371" spans="10:12" ht="15">
      <c r="J371" s="109"/>
      <c r="K371" s="109"/>
      <c r="L371" s="109"/>
    </row>
    <row r="372" spans="10:12" ht="15">
      <c r="J372" s="109"/>
      <c r="K372" s="109"/>
      <c r="L372" s="109"/>
    </row>
    <row r="373" spans="10:12" ht="15">
      <c r="J373" s="109"/>
      <c r="K373" s="109"/>
      <c r="L373" s="109"/>
    </row>
    <row r="374" spans="10:12" ht="15">
      <c r="J374" s="109"/>
      <c r="K374" s="109"/>
      <c r="L374" s="109"/>
    </row>
    <row r="375" spans="10:12" ht="15">
      <c r="J375" s="109"/>
      <c r="K375" s="109"/>
      <c r="L375" s="109"/>
    </row>
    <row r="376" spans="10:12" ht="15">
      <c r="J376" s="109"/>
      <c r="K376" s="109"/>
      <c r="L376" s="109"/>
    </row>
    <row r="377" spans="10:12" ht="15">
      <c r="J377" s="109"/>
      <c r="K377" s="109"/>
      <c r="L377" s="109"/>
    </row>
    <row r="378" spans="10:12" ht="15">
      <c r="J378" s="109"/>
      <c r="K378" s="109"/>
      <c r="L378" s="109"/>
    </row>
    <row r="379" spans="10:12" ht="15">
      <c r="J379" s="109"/>
      <c r="K379" s="109"/>
      <c r="L379" s="109"/>
    </row>
    <row r="380" spans="10:12" ht="15">
      <c r="J380" s="109"/>
      <c r="K380" s="109"/>
      <c r="L380" s="109"/>
    </row>
    <row r="381" spans="10:12" ht="15">
      <c r="J381" s="109"/>
      <c r="K381" s="109"/>
      <c r="L381" s="109"/>
    </row>
    <row r="382" spans="10:12" ht="15">
      <c r="J382" s="109"/>
      <c r="K382" s="109"/>
      <c r="L382" s="109"/>
    </row>
    <row r="383" spans="10:12" ht="15">
      <c r="J383" s="109"/>
      <c r="K383" s="109"/>
      <c r="L383" s="109"/>
    </row>
    <row r="384" spans="10:12" ht="15">
      <c r="J384" s="109"/>
      <c r="K384" s="109"/>
      <c r="L384" s="109"/>
    </row>
    <row r="385" spans="10:12" ht="15">
      <c r="J385" s="109"/>
      <c r="K385" s="109"/>
      <c r="L385" s="109"/>
    </row>
    <row r="386" spans="10:12" ht="15">
      <c r="J386" s="109"/>
      <c r="K386" s="109"/>
      <c r="L386" s="109"/>
    </row>
    <row r="387" spans="10:12" ht="15">
      <c r="J387" s="109"/>
      <c r="K387" s="109"/>
      <c r="L387" s="109"/>
    </row>
    <row r="388" spans="10:12" ht="15">
      <c r="J388" s="109"/>
      <c r="K388" s="109"/>
      <c r="L388" s="109"/>
    </row>
    <row r="389" spans="10:12" ht="15">
      <c r="J389" s="109"/>
      <c r="K389" s="109"/>
      <c r="L389" s="109"/>
    </row>
    <row r="390" spans="10:12" ht="15">
      <c r="J390" s="109"/>
      <c r="K390" s="109"/>
      <c r="L390" s="109"/>
    </row>
    <row r="391" spans="10:12" ht="15">
      <c r="J391" s="109"/>
      <c r="K391" s="109"/>
      <c r="L391" s="109"/>
    </row>
    <row r="392" spans="10:12" ht="15">
      <c r="J392" s="109"/>
      <c r="K392" s="109"/>
      <c r="L392" s="109"/>
    </row>
    <row r="393" spans="10:12" ht="15">
      <c r="J393" s="109"/>
      <c r="K393" s="109"/>
      <c r="L393" s="109"/>
    </row>
    <row r="394" spans="10:12" ht="15">
      <c r="J394" s="109"/>
      <c r="K394" s="109"/>
      <c r="L394" s="109"/>
    </row>
    <row r="395" spans="10:12" ht="15">
      <c r="J395" s="109"/>
      <c r="K395" s="109"/>
      <c r="L395" s="109"/>
    </row>
    <row r="396" spans="10:12" ht="15">
      <c r="J396" s="109"/>
      <c r="K396" s="109"/>
      <c r="L396" s="109"/>
    </row>
    <row r="397" spans="10:12" ht="15">
      <c r="J397" s="109"/>
      <c r="K397" s="109"/>
      <c r="L397" s="109"/>
    </row>
    <row r="398" spans="10:12" ht="15">
      <c r="J398" s="109"/>
      <c r="K398" s="109"/>
      <c r="L398" s="109"/>
    </row>
    <row r="399" spans="10:12" ht="15">
      <c r="J399" s="109"/>
      <c r="K399" s="109"/>
      <c r="L399" s="109"/>
    </row>
    <row r="400" spans="10:12" ht="15">
      <c r="J400" s="109"/>
      <c r="K400" s="109"/>
      <c r="L400" s="109"/>
    </row>
    <row r="401" spans="10:12" ht="15">
      <c r="J401" s="109"/>
      <c r="K401" s="109"/>
      <c r="L401" s="109"/>
    </row>
    <row r="402" spans="10:12" ht="15">
      <c r="J402" s="109"/>
      <c r="K402" s="109"/>
      <c r="L402" s="109"/>
    </row>
    <row r="403" spans="10:12" ht="15">
      <c r="J403" s="109"/>
      <c r="K403" s="109"/>
      <c r="L403" s="109"/>
    </row>
    <row r="404" spans="10:12" ht="15">
      <c r="J404" s="109"/>
      <c r="K404" s="109"/>
      <c r="L404" s="109"/>
    </row>
    <row r="405" spans="10:12" ht="15">
      <c r="J405" s="109"/>
      <c r="K405" s="109"/>
      <c r="L405" s="109"/>
    </row>
    <row r="406" spans="10:12" ht="15">
      <c r="J406" s="109"/>
      <c r="K406" s="109"/>
      <c r="L406" s="109"/>
    </row>
    <row r="407" spans="10:12" ht="15">
      <c r="J407" s="109"/>
      <c r="K407" s="109"/>
      <c r="L407" s="109"/>
    </row>
    <row r="408" spans="10:12" ht="15">
      <c r="J408" s="109"/>
      <c r="K408" s="109"/>
      <c r="L408" s="109"/>
    </row>
    <row r="409" spans="10:12" ht="15">
      <c r="J409" s="109"/>
      <c r="K409" s="109"/>
      <c r="L409" s="109"/>
    </row>
    <row r="410" spans="10:12" ht="15">
      <c r="J410" s="109"/>
      <c r="K410" s="109"/>
      <c r="L410" s="109"/>
    </row>
    <row r="411" spans="10:12" ht="15">
      <c r="J411" s="109"/>
      <c r="K411" s="109"/>
      <c r="L411" s="109"/>
    </row>
    <row r="412" spans="10:12" ht="15">
      <c r="J412" s="109"/>
      <c r="K412" s="109"/>
      <c r="L412" s="109"/>
    </row>
    <row r="413" spans="10:12" ht="15">
      <c r="J413" s="109"/>
      <c r="K413" s="109"/>
      <c r="L413" s="109"/>
    </row>
    <row r="414" spans="10:12" ht="15">
      <c r="J414" s="109"/>
      <c r="K414" s="109"/>
      <c r="L414" s="109"/>
    </row>
    <row r="415" spans="10:12" ht="15">
      <c r="J415" s="109"/>
      <c r="K415" s="109"/>
      <c r="L415" s="109"/>
    </row>
    <row r="416" spans="10:12" ht="15">
      <c r="J416" s="109"/>
      <c r="K416" s="109"/>
      <c r="L416" s="109"/>
    </row>
    <row r="417" spans="10:12" ht="15">
      <c r="J417" s="109"/>
      <c r="K417" s="109"/>
      <c r="L417" s="109"/>
    </row>
    <row r="418" spans="10:12" ht="15">
      <c r="J418" s="109"/>
      <c r="K418" s="109"/>
      <c r="L418" s="109"/>
    </row>
    <row r="419" spans="10:12" ht="15">
      <c r="J419" s="109"/>
      <c r="K419" s="109"/>
      <c r="L419" s="109"/>
    </row>
    <row r="420" spans="10:12" ht="15">
      <c r="J420" s="109"/>
      <c r="K420" s="109"/>
      <c r="L420" s="109"/>
    </row>
    <row r="421" spans="10:12" ht="15">
      <c r="J421" s="109"/>
      <c r="K421" s="109"/>
      <c r="L421" s="109"/>
    </row>
    <row r="422" spans="10:12" ht="15">
      <c r="J422" s="109"/>
      <c r="K422" s="109"/>
      <c r="L422" s="109"/>
    </row>
    <row r="423" spans="10:12" ht="15">
      <c r="J423" s="109"/>
      <c r="K423" s="109"/>
      <c r="L423" s="109"/>
    </row>
    <row r="424" spans="10:12" ht="15">
      <c r="J424" s="109"/>
      <c r="K424" s="109"/>
      <c r="L424" s="109"/>
    </row>
    <row r="425" spans="10:12" ht="15">
      <c r="J425" s="109"/>
      <c r="K425" s="109"/>
      <c r="L425" s="109"/>
    </row>
    <row r="426" spans="10:12" ht="15">
      <c r="J426" s="109"/>
      <c r="K426" s="109"/>
      <c r="L426" s="109"/>
    </row>
    <row r="427" spans="10:12" ht="15">
      <c r="J427" s="109"/>
      <c r="K427" s="109"/>
      <c r="L427" s="109"/>
    </row>
    <row r="428" spans="10:12" ht="15">
      <c r="J428" s="109"/>
      <c r="K428" s="109"/>
      <c r="L428" s="109"/>
    </row>
    <row r="429" spans="10:12" ht="15">
      <c r="J429" s="109"/>
      <c r="K429" s="109"/>
      <c r="L429" s="109"/>
    </row>
    <row r="430" spans="10:12" ht="15">
      <c r="J430" s="109"/>
      <c r="K430" s="109"/>
      <c r="L430" s="109"/>
    </row>
    <row r="431" spans="10:12" ht="15">
      <c r="J431" s="109"/>
      <c r="K431" s="109"/>
      <c r="L431" s="109"/>
    </row>
    <row r="432" spans="10:12" ht="15">
      <c r="J432" s="109"/>
      <c r="K432" s="109"/>
      <c r="L432" s="109"/>
    </row>
    <row r="433" spans="10:12" ht="15">
      <c r="J433" s="109"/>
      <c r="K433" s="109"/>
      <c r="L433" s="109"/>
    </row>
    <row r="434" spans="10:12" ht="15">
      <c r="J434" s="109"/>
      <c r="K434" s="109"/>
      <c r="L434" s="109"/>
    </row>
    <row r="435" spans="10:12" ht="15">
      <c r="J435" s="109"/>
      <c r="K435" s="109"/>
      <c r="L435" s="109"/>
    </row>
    <row r="436" spans="10:12" ht="15">
      <c r="J436" s="109"/>
      <c r="K436" s="109"/>
      <c r="L436" s="109"/>
    </row>
    <row r="437" spans="10:12" ht="15">
      <c r="J437" s="109"/>
      <c r="K437" s="109"/>
      <c r="L437" s="109"/>
    </row>
    <row r="438" spans="10:12" ht="15">
      <c r="J438" s="109"/>
      <c r="K438" s="109"/>
      <c r="L438" s="109"/>
    </row>
    <row r="439" spans="10:12" ht="15">
      <c r="J439" s="109"/>
      <c r="K439" s="109"/>
      <c r="L439" s="109"/>
    </row>
    <row r="440" spans="10:12" ht="15">
      <c r="J440" s="109"/>
      <c r="K440" s="109"/>
      <c r="L440" s="109"/>
    </row>
    <row r="441" spans="10:12" ht="15">
      <c r="J441" s="109"/>
      <c r="K441" s="109"/>
      <c r="L441" s="109"/>
    </row>
    <row r="442" spans="10:12" ht="15">
      <c r="J442" s="109"/>
      <c r="K442" s="109"/>
      <c r="L442" s="109"/>
    </row>
    <row r="443" spans="10:12" ht="15">
      <c r="J443" s="109"/>
      <c r="K443" s="109"/>
      <c r="L443" s="109"/>
    </row>
    <row r="444" spans="10:12" ht="15">
      <c r="J444" s="109"/>
      <c r="K444" s="109"/>
      <c r="L444" s="109"/>
    </row>
    <row r="445" spans="10:12" ht="15">
      <c r="J445" s="109"/>
      <c r="K445" s="109"/>
      <c r="L445" s="109"/>
    </row>
    <row r="446" spans="10:12" ht="15">
      <c r="J446" s="109"/>
      <c r="K446" s="109"/>
      <c r="L446" s="109"/>
    </row>
    <row r="447" spans="10:12" ht="15">
      <c r="J447" s="109"/>
      <c r="K447" s="109"/>
      <c r="L447" s="109"/>
    </row>
    <row r="448" spans="10:12" ht="15">
      <c r="J448" s="109"/>
      <c r="K448" s="109"/>
      <c r="L448" s="109"/>
    </row>
    <row r="449" spans="10:12" ht="15">
      <c r="J449" s="109"/>
      <c r="K449" s="109"/>
      <c r="L449" s="109"/>
    </row>
    <row r="450" spans="10:12" ht="15">
      <c r="J450" s="109"/>
      <c r="K450" s="109"/>
      <c r="L450" s="109"/>
    </row>
    <row r="451" spans="10:12" ht="15">
      <c r="J451" s="109"/>
      <c r="K451" s="109"/>
      <c r="L451" s="109"/>
    </row>
    <row r="452" spans="10:12" ht="15">
      <c r="J452" s="109"/>
      <c r="K452" s="109"/>
      <c r="L452" s="109"/>
    </row>
    <row r="453" spans="10:12" ht="15">
      <c r="J453" s="109"/>
      <c r="K453" s="109"/>
      <c r="L453" s="109"/>
    </row>
    <row r="454" spans="10:12" ht="15">
      <c r="J454" s="109"/>
      <c r="K454" s="109"/>
      <c r="L454" s="109"/>
    </row>
    <row r="455" spans="10:12" ht="15">
      <c r="J455" s="109"/>
      <c r="K455" s="109"/>
      <c r="L455" s="109"/>
    </row>
    <row r="456" spans="10:12" ht="15">
      <c r="J456" s="109"/>
      <c r="K456" s="109"/>
      <c r="L456" s="109"/>
    </row>
    <row r="457" spans="10:12" ht="15">
      <c r="J457" s="109"/>
      <c r="K457" s="109"/>
      <c r="L457" s="109"/>
    </row>
    <row r="458" spans="10:12" ht="15">
      <c r="J458" s="109"/>
      <c r="K458" s="109"/>
      <c r="L458" s="109"/>
    </row>
    <row r="459" spans="10:12" ht="15">
      <c r="J459" s="109"/>
      <c r="K459" s="109"/>
      <c r="L459" s="109"/>
    </row>
    <row r="460" spans="10:12" ht="15">
      <c r="J460" s="109"/>
      <c r="K460" s="109"/>
      <c r="L460" s="109"/>
    </row>
    <row r="461" spans="10:12" ht="15">
      <c r="J461" s="109"/>
      <c r="K461" s="109"/>
      <c r="L461" s="109"/>
    </row>
    <row r="462" spans="10:12" ht="15">
      <c r="J462" s="109"/>
      <c r="K462" s="109"/>
      <c r="L462" s="109"/>
    </row>
    <row r="463" spans="10:12" ht="15">
      <c r="J463" s="109"/>
      <c r="K463" s="109"/>
      <c r="L463" s="109"/>
    </row>
    <row r="464" spans="10:12" ht="15">
      <c r="J464" s="109"/>
      <c r="K464" s="109"/>
      <c r="L464" s="109"/>
    </row>
    <row r="465" spans="10:12" ht="15">
      <c r="J465" s="109"/>
      <c r="K465" s="109"/>
      <c r="L465" s="109"/>
    </row>
    <row r="466" spans="10:12" ht="15">
      <c r="J466" s="109"/>
      <c r="K466" s="109"/>
      <c r="L466" s="109"/>
    </row>
    <row r="467" spans="10:12" ht="15">
      <c r="J467" s="109"/>
      <c r="K467" s="109"/>
      <c r="L467" s="109"/>
    </row>
    <row r="468" spans="10:12" ht="15">
      <c r="J468" s="109"/>
      <c r="K468" s="109"/>
      <c r="L468" s="109"/>
    </row>
    <row r="469" spans="10:12" ht="15">
      <c r="J469" s="109"/>
      <c r="K469" s="109"/>
      <c r="L469" s="109"/>
    </row>
    <row r="470" spans="10:12" ht="15">
      <c r="J470" s="109"/>
      <c r="K470" s="109"/>
      <c r="L470" s="109"/>
    </row>
    <row r="471" spans="10:12" ht="15">
      <c r="J471" s="109"/>
      <c r="K471" s="109"/>
      <c r="L471" s="109"/>
    </row>
    <row r="472" spans="10:12" ht="15">
      <c r="J472" s="109"/>
      <c r="K472" s="109"/>
      <c r="L472" s="109"/>
    </row>
    <row r="473" spans="10:12" ht="15">
      <c r="J473" s="109"/>
      <c r="K473" s="109"/>
      <c r="L473" s="109"/>
    </row>
    <row r="474" spans="10:12" ht="15">
      <c r="J474" s="109"/>
      <c r="K474" s="109"/>
      <c r="L474" s="109"/>
    </row>
    <row r="475" spans="10:12" ht="15">
      <c r="J475" s="109"/>
      <c r="K475" s="109"/>
      <c r="L475" s="109"/>
    </row>
    <row r="476" spans="10:12" ht="15">
      <c r="J476" s="109"/>
      <c r="K476" s="109"/>
      <c r="L476" s="109"/>
    </row>
    <row r="477" spans="10:12" ht="15">
      <c r="J477" s="109"/>
      <c r="K477" s="109"/>
      <c r="L477" s="109"/>
    </row>
    <row r="478" spans="10:12" ht="15">
      <c r="J478" s="109"/>
      <c r="K478" s="109"/>
      <c r="L478" s="109"/>
    </row>
    <row r="479" spans="10:12" ht="15">
      <c r="J479" s="109"/>
      <c r="K479" s="109"/>
      <c r="L479" s="109"/>
    </row>
    <row r="480" spans="10:12" ht="15">
      <c r="J480" s="109"/>
      <c r="K480" s="109"/>
      <c r="L480" s="109"/>
    </row>
    <row r="481" spans="10:12" ht="15">
      <c r="J481" s="109"/>
      <c r="K481" s="109"/>
      <c r="L481" s="109"/>
    </row>
    <row r="482" spans="10:12" ht="15">
      <c r="J482" s="109"/>
      <c r="K482" s="109"/>
      <c r="L482" s="109"/>
    </row>
    <row r="483" spans="10:12" ht="15">
      <c r="J483" s="109"/>
      <c r="K483" s="109"/>
      <c r="L483" s="109"/>
    </row>
    <row r="484" spans="10:12" ht="15">
      <c r="J484" s="109"/>
      <c r="K484" s="109"/>
      <c r="L484" s="109"/>
    </row>
    <row r="485" spans="10:12" ht="15">
      <c r="J485" s="109"/>
      <c r="K485" s="109"/>
      <c r="L485" s="109"/>
    </row>
    <row r="486" spans="10:12" ht="15">
      <c r="J486" s="109"/>
      <c r="K486" s="109"/>
      <c r="L486" s="109"/>
    </row>
    <row r="487" spans="10:12" ht="15">
      <c r="J487" s="109"/>
      <c r="K487" s="109"/>
      <c r="L487" s="109"/>
    </row>
    <row r="488" spans="10:12" ht="15">
      <c r="J488" s="109"/>
      <c r="K488" s="109"/>
      <c r="L488" s="109"/>
    </row>
    <row r="489" spans="10:12" ht="15">
      <c r="J489" s="109"/>
      <c r="K489" s="109"/>
      <c r="L489" s="109"/>
    </row>
    <row r="490" spans="10:12" ht="15">
      <c r="J490" s="109"/>
      <c r="K490" s="109"/>
      <c r="L490" s="109"/>
    </row>
    <row r="491" spans="10:12" ht="15">
      <c r="J491" s="109"/>
      <c r="K491" s="109"/>
      <c r="L491" s="109"/>
    </row>
    <row r="492" spans="10:12" ht="15">
      <c r="J492" s="109"/>
      <c r="K492" s="109"/>
      <c r="L492" s="109"/>
    </row>
    <row r="493" spans="10:12" ht="15">
      <c r="J493" s="109"/>
      <c r="K493" s="109"/>
      <c r="L493" s="109"/>
    </row>
    <row r="494" spans="10:12" ht="15">
      <c r="J494" s="109"/>
      <c r="K494" s="109"/>
      <c r="L494" s="109"/>
    </row>
    <row r="495" spans="10:12" ht="15">
      <c r="J495" s="109"/>
      <c r="K495" s="109"/>
      <c r="L495" s="109"/>
    </row>
    <row r="496" spans="10:12" ht="15">
      <c r="J496" s="109"/>
      <c r="K496" s="109"/>
      <c r="L496" s="109"/>
    </row>
    <row r="497" spans="10:12" ht="15">
      <c r="J497" s="109"/>
      <c r="K497" s="109"/>
      <c r="L497" s="109"/>
    </row>
    <row r="498" spans="10:12" ht="15">
      <c r="J498" s="109"/>
      <c r="K498" s="109"/>
      <c r="L498" s="109"/>
    </row>
    <row r="499" spans="10:12" ht="15">
      <c r="J499" s="109"/>
      <c r="K499" s="109"/>
      <c r="L499" s="109"/>
    </row>
    <row r="500" spans="10:12" ht="15">
      <c r="J500" s="109"/>
      <c r="K500" s="109"/>
      <c r="L500" s="109"/>
    </row>
    <row r="501" spans="10:12" ht="15">
      <c r="J501" s="109"/>
      <c r="K501" s="109"/>
      <c r="L501" s="109"/>
    </row>
    <row r="502" spans="10:12" ht="15">
      <c r="J502" s="109"/>
      <c r="K502" s="109"/>
      <c r="L502" s="109"/>
    </row>
    <row r="503" spans="10:12" ht="15">
      <c r="J503" s="109"/>
      <c r="K503" s="109"/>
      <c r="L503" s="109"/>
    </row>
    <row r="504" spans="10:12" ht="15">
      <c r="J504" s="109"/>
      <c r="K504" s="109"/>
      <c r="L504" s="109"/>
    </row>
    <row r="505" spans="10:12" ht="15">
      <c r="J505" s="109"/>
      <c r="K505" s="109"/>
      <c r="L505" s="109"/>
    </row>
    <row r="506" spans="10:12" ht="15">
      <c r="J506" s="109"/>
      <c r="K506" s="109"/>
      <c r="L506" s="109"/>
    </row>
    <row r="507" spans="10:12" ht="15">
      <c r="J507" s="109"/>
      <c r="K507" s="109"/>
      <c r="L507" s="109"/>
    </row>
    <row r="508" spans="10:12" ht="15">
      <c r="J508" s="109"/>
      <c r="K508" s="109"/>
      <c r="L508" s="109"/>
    </row>
    <row r="509" spans="10:12" ht="15">
      <c r="J509" s="109"/>
      <c r="K509" s="109"/>
      <c r="L509" s="109"/>
    </row>
    <row r="510" spans="10:12" ht="15">
      <c r="J510" s="109"/>
      <c r="K510" s="109"/>
      <c r="L510" s="109"/>
    </row>
    <row r="511" spans="10:12" ht="15">
      <c r="J511" s="109"/>
      <c r="K511" s="109"/>
      <c r="L511" s="109"/>
    </row>
    <row r="512" spans="10:12" ht="15">
      <c r="J512" s="109"/>
      <c r="K512" s="109"/>
      <c r="L512" s="109"/>
    </row>
    <row r="513" spans="10:12" ht="15">
      <c r="J513" s="109"/>
      <c r="K513" s="109"/>
      <c r="L513" s="109"/>
    </row>
    <row r="514" spans="10:12" ht="15">
      <c r="J514" s="109"/>
      <c r="K514" s="109"/>
      <c r="L514" s="109"/>
    </row>
    <row r="515" spans="10:12" ht="15">
      <c r="J515" s="109"/>
      <c r="K515" s="109"/>
      <c r="L515" s="109"/>
    </row>
    <row r="516" spans="10:12" ht="15">
      <c r="J516" s="109"/>
      <c r="K516" s="109"/>
      <c r="L516" s="109"/>
    </row>
    <row r="517" spans="10:12" ht="15">
      <c r="J517" s="109"/>
      <c r="K517" s="109"/>
      <c r="L517" s="109"/>
    </row>
    <row r="518" spans="10:12" ht="15">
      <c r="J518" s="109"/>
      <c r="K518" s="109"/>
      <c r="L518" s="109"/>
    </row>
    <row r="519" spans="10:12" ht="15">
      <c r="J519" s="109"/>
      <c r="K519" s="109"/>
      <c r="L519" s="109"/>
    </row>
    <row r="520" spans="10:12" ht="15">
      <c r="J520" s="109"/>
      <c r="K520" s="109"/>
      <c r="L520" s="109"/>
    </row>
    <row r="521" spans="10:12" ht="15">
      <c r="J521" s="109"/>
      <c r="K521" s="109"/>
      <c r="L521" s="109"/>
    </row>
    <row r="522" spans="10:12" ht="15">
      <c r="J522" s="109"/>
      <c r="K522" s="109"/>
      <c r="L522" s="109"/>
    </row>
    <row r="523" spans="10:12" ht="15">
      <c r="J523" s="109"/>
      <c r="K523" s="109"/>
      <c r="L523" s="109"/>
    </row>
    <row r="524" spans="10:12" ht="15">
      <c r="J524" s="109"/>
      <c r="K524" s="109"/>
      <c r="L524" s="109"/>
    </row>
    <row r="525" spans="10:12" ht="15">
      <c r="J525" s="109"/>
      <c r="K525" s="109"/>
      <c r="L525" s="109"/>
    </row>
    <row r="526" spans="10:12" ht="15">
      <c r="J526" s="109"/>
      <c r="K526" s="109"/>
      <c r="L526" s="109"/>
    </row>
    <row r="527" spans="10:12" ht="15">
      <c r="J527" s="109"/>
      <c r="K527" s="109"/>
      <c r="L527" s="109"/>
    </row>
    <row r="528" spans="10:12" ht="15">
      <c r="J528" s="109"/>
      <c r="K528" s="109"/>
      <c r="L528" s="109"/>
    </row>
    <row r="529" spans="10:12" ht="15">
      <c r="J529" s="109"/>
      <c r="K529" s="109"/>
      <c r="L529" s="109"/>
    </row>
    <row r="530" spans="10:12" ht="15">
      <c r="J530" s="109"/>
      <c r="K530" s="109"/>
      <c r="L530" s="109"/>
    </row>
    <row r="531" spans="10:12" ht="15">
      <c r="J531" s="109"/>
      <c r="K531" s="109"/>
      <c r="L531" s="109"/>
    </row>
    <row r="532" spans="10:12" ht="15">
      <c r="J532" s="109"/>
      <c r="K532" s="109"/>
      <c r="L532" s="109"/>
    </row>
    <row r="533" spans="10:12" ht="15">
      <c r="J533" s="109"/>
      <c r="K533" s="109"/>
      <c r="L533" s="109"/>
    </row>
    <row r="534" spans="10:12" ht="15">
      <c r="J534" s="109"/>
      <c r="K534" s="109"/>
      <c r="L534" s="109"/>
    </row>
    <row r="535" spans="10:12" ht="15">
      <c r="J535" s="109"/>
      <c r="K535" s="109"/>
      <c r="L535" s="109"/>
    </row>
    <row r="536" spans="10:12" ht="15">
      <c r="J536" s="109"/>
      <c r="K536" s="109"/>
      <c r="L536" s="109"/>
    </row>
    <row r="537" spans="10:12" ht="15">
      <c r="J537" s="109"/>
      <c r="K537" s="109"/>
      <c r="L537" s="109"/>
    </row>
    <row r="538" spans="10:12" ht="15">
      <c r="J538" s="109"/>
      <c r="K538" s="109"/>
      <c r="L538" s="109"/>
    </row>
    <row r="539" spans="10:12" ht="15">
      <c r="J539" s="109"/>
      <c r="K539" s="109"/>
      <c r="L539" s="109"/>
    </row>
    <row r="540" spans="10:12" ht="15">
      <c r="J540" s="109"/>
      <c r="K540" s="109"/>
      <c r="L540" s="109"/>
    </row>
    <row r="541" spans="10:12" ht="15">
      <c r="J541" s="109"/>
      <c r="K541" s="109"/>
      <c r="L541" s="109"/>
    </row>
    <row r="542" spans="10:12" ht="15">
      <c r="J542" s="109"/>
      <c r="K542" s="109"/>
      <c r="L542" s="109"/>
    </row>
    <row r="543" spans="10:12" ht="15">
      <c r="J543" s="109"/>
      <c r="K543" s="109"/>
      <c r="L543" s="109"/>
    </row>
    <row r="544" spans="10:12" ht="15">
      <c r="J544" s="109"/>
      <c r="K544" s="109"/>
      <c r="L544" s="109"/>
    </row>
    <row r="545" spans="10:12" ht="15">
      <c r="J545" s="109"/>
      <c r="K545" s="109"/>
      <c r="L545" s="109"/>
    </row>
    <row r="546" spans="10:12" ht="15">
      <c r="J546" s="109"/>
      <c r="K546" s="109"/>
      <c r="L546" s="109"/>
    </row>
    <row r="547" spans="10:12" ht="15">
      <c r="J547" s="109"/>
      <c r="K547" s="109"/>
      <c r="L547" s="109"/>
    </row>
    <row r="548" spans="10:12" ht="15">
      <c r="J548" s="109"/>
      <c r="K548" s="109"/>
      <c r="L548" s="109"/>
    </row>
    <row r="549" spans="10:12" ht="15">
      <c r="J549" s="109"/>
      <c r="K549" s="109"/>
      <c r="L549" s="109"/>
    </row>
    <row r="550" spans="10:12" ht="15">
      <c r="J550" s="109"/>
      <c r="K550" s="109"/>
      <c r="L550" s="109"/>
    </row>
    <row r="551" spans="10:12" ht="15">
      <c r="J551" s="109"/>
      <c r="K551" s="109"/>
      <c r="L551" s="109"/>
    </row>
    <row r="552" spans="10:12" ht="15">
      <c r="J552" s="109"/>
      <c r="K552" s="109"/>
      <c r="L552" s="109"/>
    </row>
    <row r="553" spans="10:12" ht="15">
      <c r="J553" s="109"/>
      <c r="K553" s="109"/>
      <c r="L553" s="109"/>
    </row>
    <row r="554" spans="10:12" ht="15">
      <c r="J554" s="109"/>
      <c r="K554" s="109"/>
      <c r="L554" s="109"/>
    </row>
    <row r="555" spans="10:12" ht="15">
      <c r="J555" s="109"/>
      <c r="K555" s="109"/>
      <c r="L555" s="109"/>
    </row>
    <row r="556" spans="10:12" ht="15">
      <c r="J556" s="109"/>
      <c r="K556" s="109"/>
      <c r="L556" s="109"/>
    </row>
    <row r="557" spans="10:12" ht="15">
      <c r="J557" s="109"/>
      <c r="K557" s="109"/>
      <c r="L557" s="109"/>
    </row>
    <row r="558" spans="10:12" ht="15">
      <c r="J558" s="109"/>
      <c r="K558" s="109"/>
      <c r="L558" s="109"/>
    </row>
    <row r="559" spans="10:12" ht="15">
      <c r="J559" s="109"/>
      <c r="K559" s="109"/>
      <c r="L559" s="109"/>
    </row>
    <row r="560" spans="10:12" ht="15">
      <c r="J560" s="109"/>
      <c r="K560" s="109"/>
      <c r="L560" s="109"/>
    </row>
    <row r="561" spans="10:12" ht="15">
      <c r="J561" s="109"/>
      <c r="K561" s="109"/>
      <c r="L561" s="109"/>
    </row>
    <row r="562" spans="10:12" ht="15">
      <c r="J562" s="109"/>
      <c r="K562" s="109"/>
      <c r="L562" s="109"/>
    </row>
    <row r="563" spans="10:12" ht="15">
      <c r="J563" s="109"/>
      <c r="K563" s="109"/>
      <c r="L563" s="109"/>
    </row>
    <row r="564" spans="10:12" ht="15">
      <c r="J564" s="109"/>
      <c r="K564" s="109"/>
      <c r="L564" s="109"/>
    </row>
    <row r="565" spans="10:12" ht="15">
      <c r="J565" s="109"/>
      <c r="K565" s="109"/>
      <c r="L565" s="109"/>
    </row>
    <row r="566" spans="10:12" ht="15">
      <c r="J566" s="109"/>
      <c r="K566" s="109"/>
      <c r="L566" s="109"/>
    </row>
    <row r="567" spans="10:12" ht="15">
      <c r="J567" s="109"/>
      <c r="K567" s="109"/>
      <c r="L567" s="109"/>
    </row>
    <row r="568" spans="10:12" ht="15">
      <c r="J568" s="109"/>
      <c r="K568" s="109"/>
      <c r="L568" s="109"/>
    </row>
    <row r="569" spans="10:12" ht="15">
      <c r="J569" s="109"/>
      <c r="K569" s="109"/>
      <c r="L569" s="109"/>
    </row>
    <row r="570" spans="10:12" ht="15">
      <c r="J570" s="109"/>
      <c r="K570" s="109"/>
      <c r="L570" s="109"/>
    </row>
    <row r="571" spans="10:12" ht="15">
      <c r="J571" s="109"/>
      <c r="K571" s="109"/>
      <c r="L571" s="109"/>
    </row>
    <row r="572" spans="10:12" ht="15">
      <c r="J572" s="109"/>
      <c r="K572" s="109"/>
      <c r="L572" s="109"/>
    </row>
    <row r="573" spans="10:12" ht="15">
      <c r="J573" s="109"/>
      <c r="K573" s="109"/>
      <c r="L573" s="109"/>
    </row>
    <row r="574" spans="10:12" ht="15">
      <c r="J574" s="109"/>
      <c r="K574" s="109"/>
      <c r="L574" s="109"/>
    </row>
    <row r="575" spans="10:12" ht="15">
      <c r="J575" s="109"/>
      <c r="K575" s="109"/>
      <c r="L575" s="109"/>
    </row>
    <row r="576" spans="10:12" ht="15">
      <c r="J576" s="109"/>
      <c r="K576" s="109"/>
      <c r="L576" s="109"/>
    </row>
    <row r="577" spans="10:12" ht="15">
      <c r="J577" s="109"/>
      <c r="K577" s="109"/>
      <c r="L577" s="109"/>
    </row>
    <row r="578" spans="10:12" ht="15">
      <c r="J578" s="109"/>
      <c r="K578" s="109"/>
      <c r="L578" s="109"/>
    </row>
    <row r="579" spans="10:12" ht="15">
      <c r="J579" s="109"/>
      <c r="K579" s="109"/>
      <c r="L579" s="109"/>
    </row>
    <row r="580" spans="10:12" ht="15">
      <c r="J580" s="109"/>
      <c r="K580" s="109"/>
      <c r="L580" s="109"/>
    </row>
    <row r="581" spans="10:12" ht="15">
      <c r="J581" s="109"/>
      <c r="K581" s="109"/>
      <c r="L581" s="109"/>
    </row>
    <row r="582" spans="10:12" ht="15">
      <c r="J582" s="109"/>
      <c r="K582" s="109"/>
      <c r="L582" s="109"/>
    </row>
    <row r="583" spans="10:12" ht="15">
      <c r="J583" s="109"/>
      <c r="K583" s="109"/>
      <c r="L583" s="109"/>
    </row>
    <row r="584" spans="10:12" ht="15">
      <c r="J584" s="109"/>
      <c r="K584" s="109"/>
      <c r="L584" s="109"/>
    </row>
    <row r="585" spans="10:12" ht="15">
      <c r="J585" s="109"/>
      <c r="K585" s="109"/>
      <c r="L585" s="109"/>
    </row>
    <row r="586" spans="10:12" ht="15">
      <c r="J586" s="109"/>
      <c r="K586" s="109"/>
      <c r="L586" s="109"/>
    </row>
    <row r="587" spans="10:12" ht="15">
      <c r="J587" s="109"/>
      <c r="K587" s="109"/>
      <c r="L587" s="109"/>
    </row>
    <row r="588" spans="10:12" ht="15">
      <c r="J588" s="109"/>
      <c r="K588" s="109"/>
      <c r="L588" s="109"/>
    </row>
    <row r="589" spans="10:12" ht="15">
      <c r="J589" s="109"/>
      <c r="K589" s="109"/>
      <c r="L589" s="109"/>
    </row>
    <row r="590" spans="10:12" ht="15">
      <c r="J590" s="109"/>
      <c r="K590" s="109"/>
      <c r="L590" s="109"/>
    </row>
    <row r="591" spans="10:12" ht="15">
      <c r="J591" s="109"/>
      <c r="K591" s="109"/>
      <c r="L591" s="109"/>
    </row>
    <row r="592" spans="10:12" ht="15">
      <c r="J592" s="109"/>
      <c r="K592" s="109"/>
      <c r="L592" s="109"/>
    </row>
    <row r="593" spans="10:12" ht="15">
      <c r="J593" s="109"/>
      <c r="K593" s="109"/>
      <c r="L593" s="109"/>
    </row>
    <row r="594" spans="10:12" ht="15">
      <c r="J594" s="109"/>
      <c r="K594" s="109"/>
      <c r="L594" s="109"/>
    </row>
    <row r="595" spans="10:12" ht="15">
      <c r="J595" s="109"/>
      <c r="K595" s="109"/>
      <c r="L595" s="109"/>
    </row>
    <row r="596" spans="10:12" ht="15">
      <c r="J596" s="109"/>
      <c r="K596" s="109"/>
      <c r="L596" s="109"/>
    </row>
    <row r="597" spans="10:12" ht="15">
      <c r="J597" s="109"/>
      <c r="K597" s="109"/>
      <c r="L597" s="109"/>
    </row>
    <row r="598" spans="10:12" ht="15">
      <c r="J598" s="109"/>
      <c r="K598" s="109"/>
      <c r="L598" s="109"/>
    </row>
    <row r="599" spans="10:12" ht="15">
      <c r="J599" s="109"/>
      <c r="K599" s="109"/>
      <c r="L599" s="109"/>
    </row>
    <row r="600" spans="10:12" ht="15">
      <c r="J600" s="109"/>
      <c r="K600" s="109"/>
      <c r="L600" s="109"/>
    </row>
    <row r="601" spans="10:12" ht="15">
      <c r="J601" s="109"/>
      <c r="K601" s="109"/>
      <c r="L601" s="109"/>
    </row>
    <row r="602" spans="10:12" ht="15">
      <c r="J602" s="109"/>
      <c r="K602" s="109"/>
      <c r="L602" s="109"/>
    </row>
    <row r="603" spans="10:12" ht="15">
      <c r="J603" s="109"/>
      <c r="K603" s="109"/>
      <c r="L603" s="109"/>
    </row>
    <row r="604" spans="10:12" ht="15">
      <c r="J604" s="109"/>
      <c r="K604" s="109"/>
      <c r="L604" s="109"/>
    </row>
    <row r="605" spans="10:12" ht="15">
      <c r="J605" s="109"/>
      <c r="K605" s="109"/>
      <c r="L605" s="109"/>
    </row>
    <row r="606" spans="10:12" ht="15">
      <c r="J606" s="109"/>
      <c r="K606" s="109"/>
      <c r="L606" s="109"/>
    </row>
    <row r="607" spans="10:12" ht="15">
      <c r="J607" s="109"/>
      <c r="K607" s="109"/>
      <c r="L607" s="109"/>
    </row>
    <row r="608" spans="10:12" ht="15">
      <c r="J608" s="109"/>
      <c r="K608" s="109"/>
      <c r="L608" s="109"/>
    </row>
    <row r="609" spans="10:12" ht="15">
      <c r="J609" s="109"/>
      <c r="K609" s="109"/>
      <c r="L609" s="109"/>
    </row>
    <row r="610" spans="10:12" ht="15">
      <c r="J610" s="109"/>
      <c r="K610" s="109"/>
      <c r="L610" s="109"/>
    </row>
    <row r="611" spans="10:12" ht="15">
      <c r="J611" s="109"/>
      <c r="K611" s="109"/>
      <c r="L611" s="109"/>
    </row>
    <row r="612" spans="10:12" ht="15">
      <c r="J612" s="109"/>
      <c r="K612" s="109"/>
      <c r="L612" s="109"/>
    </row>
    <row r="613" spans="10:12" ht="15">
      <c r="J613" s="109"/>
      <c r="K613" s="109"/>
      <c r="L613" s="109"/>
    </row>
    <row r="614" spans="10:12" ht="15">
      <c r="J614" s="109"/>
      <c r="K614" s="109"/>
      <c r="L614" s="109"/>
    </row>
    <row r="615" spans="10:12" ht="15">
      <c r="J615" s="109"/>
      <c r="K615" s="109"/>
      <c r="L615" s="109"/>
    </row>
    <row r="616" spans="10:12" ht="15">
      <c r="J616" s="109"/>
      <c r="K616" s="109"/>
      <c r="L616" s="109"/>
    </row>
    <row r="617" spans="10:12" ht="15">
      <c r="J617" s="109"/>
      <c r="K617" s="109"/>
      <c r="L617" s="109"/>
    </row>
    <row r="618" spans="10:12" ht="15">
      <c r="J618" s="109"/>
      <c r="K618" s="109"/>
      <c r="L618" s="109"/>
    </row>
    <row r="619" spans="10:12" ht="15">
      <c r="J619" s="109"/>
      <c r="K619" s="109"/>
      <c r="L619" s="109"/>
    </row>
    <row r="620" spans="10:12" ht="15">
      <c r="J620" s="109"/>
      <c r="K620" s="109"/>
      <c r="L620" s="109"/>
    </row>
    <row r="621" spans="10:12" ht="15">
      <c r="J621" s="109"/>
      <c r="K621" s="109"/>
      <c r="L621" s="109"/>
    </row>
    <row r="622" spans="10:12" ht="15">
      <c r="J622" s="109"/>
      <c r="K622" s="109"/>
      <c r="L622" s="109"/>
    </row>
    <row r="623" spans="10:12" ht="15">
      <c r="J623" s="109"/>
      <c r="K623" s="109"/>
      <c r="L623" s="109"/>
    </row>
    <row r="624" spans="10:12" ht="15">
      <c r="J624" s="109"/>
      <c r="K624" s="109"/>
      <c r="L624" s="109"/>
    </row>
    <row r="625" spans="10:12" ht="15">
      <c r="J625" s="109"/>
      <c r="K625" s="109"/>
      <c r="L625" s="109"/>
    </row>
    <row r="626" spans="10:12" ht="15">
      <c r="J626" s="109"/>
      <c r="K626" s="109"/>
      <c r="L626" s="109"/>
    </row>
    <row r="627" spans="10:12" ht="15">
      <c r="J627" s="109"/>
      <c r="K627" s="109"/>
      <c r="L627" s="109"/>
    </row>
    <row r="628" spans="10:12" ht="15">
      <c r="J628" s="109"/>
      <c r="K628" s="109"/>
      <c r="L628" s="109"/>
    </row>
    <row r="629" spans="10:12" ht="15">
      <c r="J629" s="109"/>
      <c r="K629" s="109"/>
      <c r="L629" s="109"/>
    </row>
    <row r="630" spans="10:12" ht="15">
      <c r="J630" s="109"/>
      <c r="K630" s="109"/>
      <c r="L630" s="109"/>
    </row>
    <row r="631" spans="10:12" ht="15">
      <c r="J631" s="109"/>
      <c r="K631" s="109"/>
      <c r="L631" s="109"/>
    </row>
    <row r="632" spans="10:12" ht="15">
      <c r="J632" s="109"/>
      <c r="K632" s="109"/>
      <c r="L632" s="109"/>
    </row>
    <row r="633" spans="10:12" ht="15">
      <c r="J633" s="109"/>
      <c r="K633" s="109"/>
      <c r="L633" s="109"/>
    </row>
    <row r="634" spans="10:12" ht="15">
      <c r="J634" s="109"/>
      <c r="K634" s="109"/>
      <c r="L634" s="109"/>
    </row>
    <row r="635" spans="10:12" ht="15">
      <c r="J635" s="109"/>
      <c r="K635" s="109"/>
      <c r="L635" s="109"/>
    </row>
    <row r="636" spans="10:12" ht="15">
      <c r="J636" s="109"/>
      <c r="K636" s="109"/>
      <c r="L636" s="109"/>
    </row>
    <row r="637" spans="10:12" ht="15">
      <c r="J637" s="109"/>
      <c r="K637" s="109"/>
      <c r="L637" s="109"/>
    </row>
    <row r="638" spans="10:12" ht="15">
      <c r="J638" s="109"/>
      <c r="K638" s="109"/>
      <c r="L638" s="109"/>
    </row>
    <row r="639" spans="10:12" ht="15">
      <c r="J639" s="109"/>
      <c r="K639" s="109"/>
      <c r="L639" s="109"/>
    </row>
    <row r="640" spans="10:12" ht="15">
      <c r="J640" s="109"/>
      <c r="K640" s="109"/>
      <c r="L640" s="109"/>
    </row>
    <row r="641" spans="10:12" ht="15">
      <c r="J641" s="109"/>
      <c r="K641" s="109"/>
      <c r="L641" s="109"/>
    </row>
    <row r="642" spans="10:12" ht="15">
      <c r="J642" s="109"/>
      <c r="K642" s="109"/>
      <c r="L642" s="109"/>
    </row>
    <row r="643" spans="10:12" ht="15">
      <c r="J643" s="109"/>
      <c r="K643" s="109"/>
      <c r="L643" s="109"/>
    </row>
    <row r="644" spans="10:12" ht="15">
      <c r="J644" s="109"/>
      <c r="K644" s="109"/>
      <c r="L644" s="109"/>
    </row>
    <row r="645" spans="10:12" ht="15">
      <c r="J645" s="109"/>
      <c r="K645" s="109"/>
      <c r="L645" s="109"/>
    </row>
    <row r="646" spans="10:12" ht="15">
      <c r="J646" s="109"/>
      <c r="K646" s="109"/>
      <c r="L646" s="109"/>
    </row>
    <row r="647" spans="10:12" ht="15">
      <c r="J647" s="109"/>
      <c r="K647" s="109"/>
      <c r="L647" s="109"/>
    </row>
    <row r="648" spans="10:12" ht="15">
      <c r="J648" s="109"/>
      <c r="K648" s="109"/>
      <c r="L648" s="109"/>
    </row>
    <row r="649" spans="10:12" ht="15">
      <c r="J649" s="109"/>
      <c r="K649" s="109"/>
      <c r="L649" s="109"/>
    </row>
    <row r="650" spans="10:12" ht="15">
      <c r="J650" s="109"/>
      <c r="K650" s="109"/>
      <c r="L650" s="109"/>
    </row>
    <row r="651" spans="10:12" ht="15">
      <c r="J651" s="109"/>
      <c r="K651" s="109"/>
      <c r="L651" s="109"/>
    </row>
    <row r="652" spans="10:12" ht="15">
      <c r="J652" s="109"/>
      <c r="K652" s="109"/>
      <c r="L652" s="109"/>
    </row>
    <row r="653" spans="10:12" ht="15">
      <c r="J653" s="109"/>
      <c r="K653" s="109"/>
      <c r="L653" s="109"/>
    </row>
    <row r="654" spans="10:12" ht="15">
      <c r="J654" s="109"/>
      <c r="K654" s="109"/>
      <c r="L654" s="109"/>
    </row>
    <row r="655" spans="10:12" ht="15">
      <c r="J655" s="109"/>
      <c r="K655" s="109"/>
      <c r="L655" s="109"/>
    </row>
    <row r="656" spans="10:12" ht="15">
      <c r="J656" s="109"/>
      <c r="K656" s="109"/>
      <c r="L656" s="109"/>
    </row>
    <row r="657" spans="10:12" ht="15">
      <c r="J657" s="109"/>
      <c r="K657" s="109"/>
      <c r="L657" s="109"/>
    </row>
    <row r="658" spans="10:12" ht="15">
      <c r="J658" s="109"/>
      <c r="K658" s="109"/>
      <c r="L658" s="109"/>
    </row>
    <row r="659" spans="10:12" ht="15">
      <c r="J659" s="109"/>
      <c r="K659" s="109"/>
      <c r="L659" s="109"/>
    </row>
    <row r="660" spans="10:12" ht="15">
      <c r="J660" s="109"/>
      <c r="K660" s="109"/>
      <c r="L660" s="109"/>
    </row>
    <row r="661" spans="10:12" ht="15">
      <c r="J661" s="109"/>
      <c r="K661" s="109"/>
      <c r="L661" s="109"/>
    </row>
    <row r="662" spans="10:12" ht="15">
      <c r="J662" s="109"/>
      <c r="K662" s="109"/>
      <c r="L662" s="109"/>
    </row>
    <row r="663" spans="10:12" ht="15">
      <c r="J663" s="109"/>
      <c r="K663" s="109"/>
      <c r="L663" s="109"/>
    </row>
    <row r="664" spans="10:12" ht="15">
      <c r="J664" s="109"/>
      <c r="K664" s="109"/>
      <c r="L664" s="109"/>
    </row>
    <row r="665" spans="10:12" ht="15">
      <c r="J665" s="109"/>
      <c r="K665" s="109"/>
      <c r="L665" s="109"/>
    </row>
    <row r="666" spans="10:12" ht="15">
      <c r="J666" s="109"/>
      <c r="K666" s="109"/>
      <c r="L666" s="109"/>
    </row>
    <row r="667" spans="10:12" ht="15">
      <c r="J667" s="109"/>
      <c r="K667" s="109"/>
      <c r="L667" s="109"/>
    </row>
    <row r="668" spans="10:12" ht="15">
      <c r="J668" s="109"/>
      <c r="K668" s="109"/>
      <c r="L668" s="109"/>
    </row>
    <row r="669" spans="10:12" ht="15">
      <c r="J669" s="109"/>
      <c r="K669" s="109"/>
      <c r="L669" s="109"/>
    </row>
    <row r="670" spans="10:12" ht="15">
      <c r="J670" s="109"/>
      <c r="K670" s="109"/>
      <c r="L670" s="109"/>
    </row>
    <row r="671" spans="10:12" ht="15">
      <c r="J671" s="109"/>
      <c r="K671" s="109"/>
      <c r="L671" s="109"/>
    </row>
    <row r="672" spans="10:12" ht="15">
      <c r="J672" s="109"/>
      <c r="K672" s="109"/>
      <c r="L672" s="109"/>
    </row>
    <row r="673" spans="10:12" ht="15">
      <c r="J673" s="109"/>
      <c r="K673" s="109"/>
      <c r="L673" s="109"/>
    </row>
    <row r="674" spans="10:12" ht="15">
      <c r="J674" s="109"/>
      <c r="K674" s="109"/>
      <c r="L674" s="109"/>
    </row>
    <row r="675" spans="10:12" ht="15">
      <c r="J675" s="109"/>
      <c r="K675" s="109"/>
      <c r="L675" s="109"/>
    </row>
    <row r="676" spans="10:12" ht="15">
      <c r="J676" s="109"/>
      <c r="K676" s="109"/>
      <c r="L676" s="109"/>
    </row>
    <row r="677" spans="10:12" ht="15">
      <c r="J677" s="109"/>
      <c r="K677" s="109"/>
      <c r="L677" s="109"/>
    </row>
    <row r="678" spans="10:12" ht="15">
      <c r="J678" s="109"/>
      <c r="K678" s="109"/>
      <c r="L678" s="109"/>
    </row>
    <row r="679" spans="10:12" ht="15">
      <c r="J679" s="109"/>
      <c r="K679" s="109"/>
      <c r="L679" s="109"/>
    </row>
    <row r="680" spans="10:12" ht="15">
      <c r="J680" s="109"/>
      <c r="K680" s="109"/>
      <c r="L680" s="109"/>
    </row>
    <row r="681" spans="10:12" ht="15">
      <c r="J681" s="109"/>
      <c r="K681" s="109"/>
      <c r="L681" s="109"/>
    </row>
    <row r="682" spans="10:12" ht="15">
      <c r="J682" s="109"/>
      <c r="K682" s="109"/>
      <c r="L682" s="109"/>
    </row>
    <row r="683" spans="10:12" ht="15">
      <c r="J683" s="109"/>
      <c r="K683" s="109"/>
      <c r="L683" s="109"/>
    </row>
    <row r="684" spans="10:12" ht="15">
      <c r="J684" s="109"/>
      <c r="K684" s="109"/>
      <c r="L684" s="109"/>
    </row>
    <row r="685" spans="10:12" ht="15">
      <c r="J685" s="109"/>
      <c r="K685" s="109"/>
      <c r="L685" s="109"/>
    </row>
    <row r="686" spans="10:12" ht="15">
      <c r="J686" s="109"/>
      <c r="K686" s="109"/>
      <c r="L686" s="109"/>
    </row>
    <row r="687" spans="10:12" ht="15">
      <c r="J687" s="109"/>
      <c r="K687" s="109"/>
      <c r="L687" s="109"/>
    </row>
    <row r="688" spans="10:12" ht="15">
      <c r="J688" s="109"/>
      <c r="K688" s="109"/>
      <c r="L688" s="109"/>
    </row>
    <row r="689" spans="10:12" ht="15">
      <c r="J689" s="109"/>
      <c r="K689" s="109"/>
      <c r="L689" s="109"/>
    </row>
    <row r="690" spans="10:12" ht="15">
      <c r="J690" s="109"/>
      <c r="K690" s="109"/>
      <c r="L690" s="109"/>
    </row>
    <row r="691" spans="10:12" ht="15">
      <c r="J691" s="109"/>
      <c r="K691" s="109"/>
      <c r="L691" s="109"/>
    </row>
    <row r="692" spans="10:12" ht="15">
      <c r="J692" s="109"/>
      <c r="K692" s="109"/>
      <c r="L692" s="109"/>
    </row>
    <row r="693" spans="10:12" ht="15">
      <c r="J693" s="109"/>
      <c r="K693" s="109"/>
      <c r="L693" s="109"/>
    </row>
    <row r="694" spans="10:12" ht="15">
      <c r="J694" s="109"/>
      <c r="K694" s="109"/>
      <c r="L694" s="109"/>
    </row>
    <row r="695" spans="10:12" ht="15">
      <c r="J695" s="109"/>
      <c r="K695" s="109"/>
      <c r="L695" s="109"/>
    </row>
    <row r="696" spans="10:12" ht="15">
      <c r="J696" s="109"/>
      <c r="K696" s="109"/>
      <c r="L696" s="109"/>
    </row>
    <row r="697" spans="10:12" ht="15">
      <c r="J697" s="109"/>
      <c r="K697" s="109"/>
      <c r="L697" s="109"/>
    </row>
    <row r="698" spans="10:12" ht="15">
      <c r="J698" s="109"/>
      <c r="K698" s="109"/>
      <c r="L698" s="109"/>
    </row>
    <row r="699" spans="10:12" ht="15">
      <c r="J699" s="109"/>
      <c r="K699" s="109"/>
      <c r="L699" s="109"/>
    </row>
    <row r="700" spans="10:12" ht="15">
      <c r="J700" s="109"/>
      <c r="K700" s="109"/>
      <c r="L700" s="109"/>
    </row>
    <row r="701" spans="10:12" ht="15">
      <c r="J701" s="109"/>
      <c r="K701" s="109"/>
      <c r="L701" s="109"/>
    </row>
    <row r="702" spans="10:12" ht="15">
      <c r="J702" s="109"/>
      <c r="K702" s="109"/>
      <c r="L702" s="109"/>
    </row>
    <row r="703" spans="10:12" ht="15">
      <c r="J703" s="109"/>
      <c r="K703" s="109"/>
      <c r="L703" s="109"/>
    </row>
    <row r="704" spans="10:12" ht="15">
      <c r="J704" s="109"/>
      <c r="K704" s="109"/>
      <c r="L704" s="109"/>
    </row>
    <row r="705" spans="10:12" ht="15">
      <c r="J705" s="109"/>
      <c r="K705" s="109"/>
      <c r="L705" s="109"/>
    </row>
    <row r="706" spans="10:12" ht="15">
      <c r="J706" s="109"/>
      <c r="K706" s="109"/>
      <c r="L706" s="109"/>
    </row>
    <row r="707" spans="10:12" ht="15">
      <c r="J707" s="109"/>
      <c r="K707" s="109"/>
      <c r="L707" s="109"/>
    </row>
    <row r="708" spans="10:12" ht="15">
      <c r="J708" s="109"/>
      <c r="K708" s="109"/>
      <c r="L708" s="109"/>
    </row>
    <row r="709" spans="10:12" ht="15">
      <c r="J709" s="109"/>
      <c r="K709" s="109"/>
      <c r="L709" s="109"/>
    </row>
    <row r="710" spans="10:12" ht="15">
      <c r="J710" s="109"/>
      <c r="K710" s="109"/>
      <c r="L710" s="109"/>
    </row>
    <row r="711" spans="10:12" ht="15">
      <c r="J711" s="109"/>
      <c r="K711" s="109"/>
      <c r="L711" s="109"/>
    </row>
    <row r="712" spans="10:12" ht="15">
      <c r="J712" s="109"/>
      <c r="K712" s="109"/>
      <c r="L712" s="109"/>
    </row>
    <row r="713" spans="10:12" ht="15">
      <c r="J713" s="109"/>
      <c r="K713" s="109"/>
      <c r="L713" s="109"/>
    </row>
    <row r="714" spans="10:12" ht="15">
      <c r="J714" s="109"/>
      <c r="K714" s="109"/>
      <c r="L714" s="109"/>
    </row>
    <row r="715" spans="10:12" ht="15">
      <c r="J715" s="109"/>
      <c r="K715" s="109"/>
      <c r="L715" s="109"/>
    </row>
    <row r="716" spans="10:12" ht="15">
      <c r="J716" s="109"/>
      <c r="K716" s="109"/>
      <c r="L716" s="109"/>
    </row>
    <row r="717" spans="10:12" ht="15">
      <c r="J717" s="109"/>
      <c r="K717" s="109"/>
      <c r="L717" s="109"/>
    </row>
    <row r="718" spans="10:12" ht="15">
      <c r="J718" s="109"/>
      <c r="K718" s="109"/>
      <c r="L718" s="109"/>
    </row>
    <row r="719" spans="10:12" ht="15">
      <c r="J719" s="109"/>
      <c r="K719" s="109"/>
      <c r="L719" s="109"/>
    </row>
    <row r="720" spans="10:12" ht="15">
      <c r="J720" s="109"/>
      <c r="K720" s="109"/>
      <c r="L720" s="109"/>
    </row>
    <row r="721" spans="10:12" ht="15">
      <c r="J721" s="109"/>
      <c r="K721" s="109"/>
      <c r="L721" s="109"/>
    </row>
    <row r="722" spans="10:12" ht="15">
      <c r="J722" s="109"/>
      <c r="K722" s="109"/>
      <c r="L722" s="109"/>
    </row>
    <row r="723" spans="10:12" ht="15">
      <c r="J723" s="109"/>
      <c r="K723" s="109"/>
      <c r="L723" s="109"/>
    </row>
    <row r="724" spans="10:12" ht="15">
      <c r="J724" s="109"/>
      <c r="K724" s="109"/>
      <c r="L724" s="109"/>
    </row>
    <row r="725" spans="10:12" ht="15">
      <c r="J725" s="109"/>
      <c r="K725" s="109"/>
      <c r="L725" s="109"/>
    </row>
    <row r="726" spans="10:12" ht="15">
      <c r="J726" s="109"/>
      <c r="K726" s="109"/>
      <c r="L726" s="109"/>
    </row>
    <row r="727" spans="10:12" ht="15">
      <c r="J727" s="109"/>
      <c r="K727" s="109"/>
      <c r="L727" s="109"/>
    </row>
    <row r="728" spans="10:12" ht="15">
      <c r="J728" s="109"/>
      <c r="K728" s="109"/>
      <c r="L728" s="109"/>
    </row>
    <row r="729" spans="10:12" ht="15">
      <c r="J729" s="109"/>
      <c r="K729" s="109"/>
      <c r="L729" s="109"/>
    </row>
    <row r="730" spans="10:12" ht="15">
      <c r="J730" s="109"/>
      <c r="K730" s="109"/>
      <c r="L730" s="109"/>
    </row>
    <row r="731" spans="10:12" ht="15">
      <c r="J731" s="109"/>
      <c r="K731" s="109"/>
      <c r="L731" s="109"/>
    </row>
    <row r="732" spans="10:12" ht="15">
      <c r="J732" s="109"/>
      <c r="K732" s="109"/>
      <c r="L732" s="109"/>
    </row>
    <row r="733" spans="10:12" ht="15">
      <c r="J733" s="109"/>
      <c r="K733" s="109"/>
      <c r="L733" s="109"/>
    </row>
    <row r="734" spans="10:12" ht="15">
      <c r="J734" s="109"/>
      <c r="K734" s="109"/>
      <c r="L734" s="109"/>
    </row>
    <row r="735" spans="10:12" ht="15">
      <c r="J735" s="109"/>
      <c r="K735" s="109"/>
      <c r="L735" s="109"/>
    </row>
    <row r="736" spans="10:12" ht="15">
      <c r="J736" s="109"/>
      <c r="K736" s="109"/>
      <c r="L736" s="109"/>
    </row>
    <row r="737" spans="10:12" ht="15">
      <c r="J737" s="109"/>
      <c r="K737" s="109"/>
      <c r="L737" s="109"/>
    </row>
    <row r="738" spans="10:12" ht="15">
      <c r="J738" s="109"/>
      <c r="K738" s="109"/>
      <c r="L738" s="109"/>
    </row>
    <row r="739" spans="10:12" ht="15">
      <c r="J739" s="109"/>
      <c r="K739" s="109"/>
      <c r="L739" s="109"/>
    </row>
    <row r="740" spans="10:12" ht="15">
      <c r="J740" s="109"/>
      <c r="K740" s="109"/>
      <c r="L740" s="109"/>
    </row>
    <row r="741" spans="10:12" ht="15">
      <c r="J741" s="109"/>
      <c r="K741" s="109"/>
      <c r="L741" s="109"/>
    </row>
    <row r="742" spans="10:12" ht="15">
      <c r="J742" s="109"/>
      <c r="K742" s="109"/>
      <c r="L742" s="109"/>
    </row>
    <row r="743" spans="10:12" ht="15">
      <c r="J743" s="109"/>
      <c r="K743" s="109"/>
      <c r="L743" s="109"/>
    </row>
    <row r="744" spans="10:12" ht="15">
      <c r="J744" s="109"/>
      <c r="K744" s="109"/>
      <c r="L744" s="109"/>
    </row>
    <row r="745" spans="10:12" ht="15">
      <c r="J745" s="109"/>
      <c r="K745" s="109"/>
      <c r="L745" s="109"/>
    </row>
    <row r="746" spans="10:12" ht="15">
      <c r="J746" s="109"/>
      <c r="K746" s="109"/>
      <c r="L746" s="109"/>
    </row>
    <row r="747" spans="10:12" ht="15">
      <c r="J747" s="109"/>
      <c r="K747" s="109"/>
      <c r="L747" s="109"/>
    </row>
    <row r="748" spans="10:12" ht="15">
      <c r="J748" s="109"/>
      <c r="K748" s="109"/>
      <c r="L748" s="109"/>
    </row>
    <row r="749" spans="10:12" ht="15">
      <c r="J749" s="109"/>
      <c r="K749" s="109"/>
      <c r="L749" s="109"/>
    </row>
    <row r="750" spans="10:12" ht="15">
      <c r="J750" s="109"/>
      <c r="K750" s="109"/>
      <c r="L750" s="109"/>
    </row>
    <row r="751" spans="10:12" ht="15">
      <c r="J751" s="109"/>
      <c r="K751" s="109"/>
      <c r="L751" s="109"/>
    </row>
    <row r="752" spans="10:12" ht="15">
      <c r="J752" s="109"/>
      <c r="K752" s="109"/>
      <c r="L752" s="109"/>
    </row>
    <row r="753" spans="10:12" ht="15">
      <c r="J753" s="109"/>
      <c r="K753" s="109"/>
      <c r="L753" s="109"/>
    </row>
    <row r="754" spans="10:12" ht="15">
      <c r="J754" s="109"/>
      <c r="K754" s="109"/>
      <c r="L754" s="109"/>
    </row>
    <row r="755" spans="10:12" ht="15">
      <c r="J755" s="109"/>
      <c r="K755" s="109"/>
      <c r="L755" s="109"/>
    </row>
    <row r="756" spans="10:12" ht="15">
      <c r="J756" s="109"/>
      <c r="K756" s="109"/>
      <c r="L756" s="109"/>
    </row>
    <row r="757" spans="10:12" ht="15">
      <c r="J757" s="109"/>
      <c r="K757" s="109"/>
      <c r="L757" s="109"/>
    </row>
    <row r="758" spans="10:12" ht="15">
      <c r="J758" s="109"/>
      <c r="K758" s="109"/>
      <c r="L758" s="109"/>
    </row>
    <row r="759" spans="10:12" ht="15">
      <c r="J759" s="109"/>
      <c r="K759" s="109"/>
      <c r="L759" s="109"/>
    </row>
    <row r="760" spans="10:12" ht="15">
      <c r="J760" s="109"/>
      <c r="K760" s="109"/>
      <c r="L760" s="109"/>
    </row>
    <row r="761" spans="10:12" ht="15">
      <c r="J761" s="109"/>
      <c r="K761" s="109"/>
      <c r="L761" s="109"/>
    </row>
    <row r="762" spans="10:12" ht="15">
      <c r="J762" s="109"/>
      <c r="K762" s="109"/>
      <c r="L762" s="109"/>
    </row>
    <row r="763" spans="10:12" ht="15">
      <c r="J763" s="109"/>
      <c r="K763" s="109"/>
      <c r="L763" s="109"/>
    </row>
    <row r="764" spans="10:12" ht="15">
      <c r="J764" s="109"/>
      <c r="K764" s="109"/>
      <c r="L764" s="109"/>
    </row>
    <row r="765" spans="10:12" ht="15">
      <c r="J765" s="109"/>
      <c r="K765" s="109"/>
      <c r="L765" s="109"/>
    </row>
    <row r="766" spans="10:12" ht="15">
      <c r="J766" s="109"/>
      <c r="K766" s="109"/>
      <c r="L766" s="109"/>
    </row>
    <row r="767" spans="10:12" ht="15">
      <c r="J767" s="109"/>
      <c r="K767" s="109"/>
      <c r="L767" s="109"/>
    </row>
    <row r="768" spans="10:12" ht="15">
      <c r="J768" s="109"/>
      <c r="K768" s="109"/>
      <c r="L768" s="109"/>
    </row>
    <row r="769" spans="10:12" ht="15">
      <c r="J769" s="109"/>
      <c r="K769" s="109"/>
      <c r="L769" s="109"/>
    </row>
    <row r="770" spans="10:12" ht="15">
      <c r="J770" s="109"/>
      <c r="K770" s="109"/>
      <c r="L770" s="109"/>
    </row>
    <row r="771" spans="10:12" ht="15">
      <c r="J771" s="109"/>
      <c r="K771" s="109"/>
      <c r="L771" s="109"/>
    </row>
    <row r="772" spans="10:12" ht="15">
      <c r="J772" s="109"/>
      <c r="K772" s="109"/>
      <c r="L772" s="109"/>
    </row>
    <row r="773" spans="10:12" ht="15">
      <c r="J773" s="109"/>
      <c r="K773" s="109"/>
      <c r="L773" s="109"/>
    </row>
    <row r="774" spans="10:12" ht="15">
      <c r="J774" s="109"/>
      <c r="K774" s="109"/>
      <c r="L774" s="109"/>
    </row>
    <row r="775" spans="10:12" ht="15">
      <c r="J775" s="109"/>
      <c r="K775" s="109"/>
      <c r="L775" s="109"/>
    </row>
    <row r="776" spans="10:12" ht="15">
      <c r="J776" s="109"/>
      <c r="K776" s="109"/>
      <c r="L776" s="109"/>
    </row>
    <row r="777" spans="10:12" ht="15">
      <c r="J777" s="109"/>
      <c r="K777" s="109"/>
      <c r="L777" s="109"/>
    </row>
    <row r="778" spans="10:12" ht="15">
      <c r="J778" s="109"/>
      <c r="K778" s="109"/>
      <c r="L778" s="109"/>
    </row>
    <row r="779" spans="10:12" ht="15">
      <c r="J779" s="109"/>
      <c r="K779" s="109"/>
      <c r="L779" s="109"/>
    </row>
    <row r="780" spans="10:12" ht="15">
      <c r="J780" s="109"/>
      <c r="K780" s="109"/>
      <c r="L780" s="109"/>
    </row>
    <row r="781" spans="10:12" ht="15">
      <c r="J781" s="109"/>
      <c r="K781" s="109"/>
      <c r="L781" s="109"/>
    </row>
    <row r="782" spans="10:12" ht="15">
      <c r="J782" s="109"/>
      <c r="K782" s="109"/>
      <c r="L782" s="109"/>
    </row>
    <row r="783" spans="10:12" ht="15">
      <c r="J783" s="109"/>
      <c r="K783" s="109"/>
      <c r="L783" s="109"/>
    </row>
    <row r="784" spans="10:12" ht="15">
      <c r="J784" s="109"/>
      <c r="K784" s="109"/>
      <c r="L784" s="109"/>
    </row>
    <row r="785" spans="10:12" ht="15">
      <c r="J785" s="109"/>
      <c r="K785" s="109"/>
      <c r="L785" s="109"/>
    </row>
    <row r="786" spans="10:12" ht="15">
      <c r="J786" s="109"/>
      <c r="K786" s="109"/>
      <c r="L786" s="109"/>
    </row>
    <row r="787" spans="10:12" ht="15">
      <c r="J787" s="109"/>
      <c r="K787" s="109"/>
      <c r="L787" s="109"/>
    </row>
    <row r="788" spans="10:12" ht="15">
      <c r="J788" s="109"/>
      <c r="K788" s="109"/>
      <c r="L788" s="109"/>
    </row>
    <row r="789" spans="10:12" ht="15">
      <c r="J789" s="109"/>
      <c r="K789" s="109"/>
      <c r="L789" s="109"/>
    </row>
    <row r="790" spans="10:12" ht="15">
      <c r="J790" s="109"/>
      <c r="K790" s="109"/>
      <c r="L790" s="109"/>
    </row>
    <row r="791" spans="10:12" ht="15">
      <c r="J791" s="109"/>
      <c r="K791" s="109"/>
      <c r="L791" s="109"/>
    </row>
    <row r="792" spans="10:12" ht="15">
      <c r="J792" s="109"/>
      <c r="K792" s="109"/>
      <c r="L792" s="109"/>
    </row>
    <row r="793" spans="10:12" ht="15">
      <c r="J793" s="109"/>
      <c r="K793" s="109"/>
      <c r="L793" s="109"/>
    </row>
    <row r="794" spans="10:12" ht="15">
      <c r="J794" s="109"/>
      <c r="K794" s="109"/>
      <c r="L794" s="109"/>
    </row>
    <row r="795" spans="10:12" ht="15">
      <c r="J795" s="109"/>
      <c r="K795" s="109"/>
      <c r="L795" s="109"/>
    </row>
    <row r="796" spans="10:12" ht="15">
      <c r="J796" s="109"/>
      <c r="K796" s="109"/>
      <c r="L796" s="109"/>
    </row>
    <row r="797" spans="10:12" ht="15">
      <c r="J797" s="109"/>
      <c r="K797" s="109"/>
      <c r="L797" s="109"/>
    </row>
    <row r="798" spans="10:12" ht="15">
      <c r="J798" s="109"/>
      <c r="K798" s="109"/>
      <c r="L798" s="109"/>
    </row>
    <row r="799" spans="10:12" ht="15">
      <c r="J799" s="109"/>
      <c r="K799" s="109"/>
      <c r="L799" s="109"/>
    </row>
    <row r="800" spans="10:12" ht="15">
      <c r="J800" s="109"/>
      <c r="K800" s="109"/>
      <c r="L800" s="109"/>
    </row>
    <row r="801" spans="10:12" ht="15">
      <c r="J801" s="109"/>
      <c r="K801" s="109"/>
      <c r="L801" s="109"/>
    </row>
    <row r="802" spans="10:12" ht="15">
      <c r="J802" s="109"/>
      <c r="K802" s="109"/>
      <c r="L802" s="109"/>
    </row>
    <row r="803" spans="10:12" ht="15">
      <c r="J803" s="109"/>
      <c r="K803" s="109"/>
      <c r="L803" s="109"/>
    </row>
    <row r="804" spans="10:12" ht="15">
      <c r="J804" s="109"/>
      <c r="K804" s="109"/>
      <c r="L804" s="109"/>
    </row>
    <row r="805" spans="10:12" ht="15">
      <c r="J805" s="109"/>
      <c r="K805" s="109"/>
      <c r="L805" s="109"/>
    </row>
    <row r="806" spans="10:12" ht="15">
      <c r="J806" s="109"/>
      <c r="K806" s="109"/>
      <c r="L806" s="109"/>
    </row>
    <row r="807" spans="10:12" ht="15">
      <c r="J807" s="109"/>
      <c r="K807" s="109"/>
      <c r="L807" s="109"/>
    </row>
    <row r="808" spans="10:12" ht="15">
      <c r="J808" s="109"/>
      <c r="K808" s="109"/>
      <c r="L808" s="109"/>
    </row>
    <row r="809" spans="10:12" ht="15">
      <c r="J809" s="109"/>
      <c r="K809" s="109"/>
      <c r="L809" s="109"/>
    </row>
    <row r="810" spans="10:12" ht="15">
      <c r="J810" s="109"/>
      <c r="K810" s="109"/>
      <c r="L810" s="109"/>
    </row>
    <row r="811" spans="10:12" ht="15">
      <c r="J811" s="109"/>
      <c r="K811" s="109"/>
      <c r="L811" s="109"/>
    </row>
    <row r="812" spans="10:12" ht="15">
      <c r="J812" s="109"/>
      <c r="K812" s="109"/>
      <c r="L812" s="109"/>
    </row>
    <row r="813" spans="10:12" ht="15">
      <c r="J813" s="109"/>
      <c r="K813" s="109"/>
      <c r="L813" s="109"/>
    </row>
    <row r="814" spans="10:12" ht="15">
      <c r="J814" s="109"/>
      <c r="K814" s="109"/>
      <c r="L814" s="109"/>
    </row>
    <row r="815" spans="10:12" ht="15">
      <c r="J815" s="109"/>
      <c r="K815" s="109"/>
      <c r="L815" s="109"/>
    </row>
    <row r="816" spans="10:12" ht="15">
      <c r="J816" s="109"/>
      <c r="K816" s="109"/>
      <c r="L816" s="109"/>
    </row>
    <row r="817" spans="10:12" ht="15">
      <c r="J817" s="109"/>
      <c r="K817" s="109"/>
      <c r="L817" s="109"/>
    </row>
    <row r="818" spans="10:12" ht="15">
      <c r="J818" s="109"/>
      <c r="K818" s="109"/>
      <c r="L818" s="109"/>
    </row>
    <row r="819" spans="10:12" ht="15">
      <c r="J819" s="109"/>
      <c r="K819" s="109"/>
      <c r="L819" s="109"/>
    </row>
    <row r="820" spans="10:12" ht="15">
      <c r="J820" s="109"/>
      <c r="K820" s="109"/>
      <c r="L820" s="109"/>
    </row>
    <row r="821" spans="10:12" ht="15">
      <c r="J821" s="109"/>
      <c r="K821" s="109"/>
      <c r="L821" s="109"/>
    </row>
    <row r="822" spans="10:12" ht="15">
      <c r="J822" s="109"/>
      <c r="K822" s="109"/>
      <c r="L822" s="109"/>
    </row>
    <row r="823" spans="10:12" ht="15">
      <c r="J823" s="109"/>
      <c r="K823" s="109"/>
      <c r="L823" s="109"/>
    </row>
    <row r="824" spans="10:12" ht="15">
      <c r="J824" s="109"/>
      <c r="K824" s="109"/>
      <c r="L824" s="109"/>
    </row>
    <row r="825" spans="10:12" ht="15">
      <c r="J825" s="109"/>
      <c r="K825" s="109"/>
      <c r="L825" s="109"/>
    </row>
    <row r="826" spans="10:12" ht="15">
      <c r="J826" s="109"/>
      <c r="K826" s="109"/>
      <c r="L826" s="109"/>
    </row>
    <row r="827" spans="10:12" ht="15">
      <c r="J827" s="109"/>
      <c r="K827" s="109"/>
      <c r="L827" s="109"/>
    </row>
    <row r="828" spans="10:12" ht="15">
      <c r="J828" s="109"/>
      <c r="K828" s="109"/>
      <c r="L828" s="109"/>
    </row>
    <row r="829" spans="10:12" ht="15">
      <c r="J829" s="109"/>
      <c r="K829" s="109"/>
      <c r="L829" s="109"/>
    </row>
    <row r="830" spans="10:12" ht="15">
      <c r="J830" s="109"/>
      <c r="K830" s="109"/>
      <c r="L830" s="109"/>
    </row>
    <row r="831" spans="10:12" ht="15">
      <c r="J831" s="109"/>
      <c r="K831" s="109"/>
      <c r="L831" s="109"/>
    </row>
    <row r="832" spans="10:12" ht="15">
      <c r="J832" s="109"/>
      <c r="K832" s="109"/>
      <c r="L832" s="109"/>
    </row>
    <row r="833" spans="10:12" ht="15">
      <c r="J833" s="109"/>
      <c r="K833" s="109"/>
      <c r="L833" s="109"/>
    </row>
    <row r="834" spans="10:12" ht="15">
      <c r="J834" s="109"/>
      <c r="K834" s="109"/>
      <c r="L834" s="109"/>
    </row>
    <row r="835" spans="10:12" ht="15">
      <c r="J835" s="109"/>
      <c r="K835" s="109"/>
      <c r="L835" s="109"/>
    </row>
    <row r="836" spans="10:12" ht="15">
      <c r="J836" s="109"/>
      <c r="K836" s="109"/>
      <c r="L836" s="109"/>
    </row>
    <row r="837" spans="10:12" ht="15">
      <c r="J837" s="109"/>
      <c r="K837" s="109"/>
      <c r="L837" s="109"/>
    </row>
    <row r="838" spans="10:12" ht="15">
      <c r="J838" s="109"/>
      <c r="K838" s="109"/>
      <c r="L838" s="109"/>
    </row>
    <row r="839" spans="10:12" ht="15">
      <c r="J839" s="109"/>
      <c r="K839" s="109"/>
      <c r="L839" s="109"/>
    </row>
    <row r="840" spans="10:12" ht="15">
      <c r="J840" s="109"/>
      <c r="K840" s="109"/>
      <c r="L840" s="109"/>
    </row>
    <row r="841" spans="10:12" ht="15">
      <c r="J841" s="109"/>
      <c r="K841" s="109"/>
      <c r="L841" s="109"/>
    </row>
    <row r="842" spans="10:12" ht="15">
      <c r="J842" s="109"/>
      <c r="K842" s="109"/>
      <c r="L842" s="109"/>
    </row>
    <row r="843" spans="10:12" ht="15">
      <c r="J843" s="109"/>
      <c r="K843" s="109"/>
      <c r="L843" s="109"/>
    </row>
    <row r="844" spans="10:12" ht="15">
      <c r="J844" s="109"/>
      <c r="K844" s="109"/>
      <c r="L844" s="109"/>
    </row>
    <row r="845" spans="10:12" ht="15">
      <c r="J845" s="109"/>
      <c r="K845" s="109"/>
      <c r="L845" s="109"/>
    </row>
    <row r="846" spans="10:12" ht="15">
      <c r="J846" s="109"/>
      <c r="K846" s="109"/>
      <c r="L846" s="109"/>
    </row>
    <row r="847" spans="10:12" ht="15">
      <c r="J847" s="109"/>
      <c r="K847" s="109"/>
      <c r="L847" s="109"/>
    </row>
    <row r="848" spans="10:12" ht="15">
      <c r="J848" s="109"/>
      <c r="K848" s="109"/>
      <c r="L848" s="109"/>
    </row>
    <row r="849" spans="10:12" ht="15">
      <c r="J849" s="109"/>
      <c r="K849" s="109"/>
      <c r="L849" s="109"/>
    </row>
    <row r="850" spans="10:12" ht="15">
      <c r="J850" s="109"/>
      <c r="K850" s="109"/>
      <c r="L850" s="109"/>
    </row>
    <row r="851" spans="10:12" ht="15">
      <c r="J851" s="109"/>
      <c r="K851" s="109"/>
      <c r="L851" s="109"/>
    </row>
    <row r="852" spans="10:12" ht="15">
      <c r="J852" s="109"/>
      <c r="K852" s="109"/>
      <c r="L852" s="109"/>
    </row>
    <row r="853" spans="10:12" ht="15">
      <c r="J853" s="109"/>
      <c r="K853" s="109"/>
      <c r="L853" s="109"/>
    </row>
    <row r="854" spans="10:12" ht="15">
      <c r="J854" s="109"/>
      <c r="K854" s="109"/>
      <c r="L854" s="109"/>
    </row>
    <row r="855" spans="10:12" ht="15">
      <c r="J855" s="109"/>
      <c r="K855" s="109"/>
      <c r="L855" s="109"/>
    </row>
    <row r="856" spans="10:12" ht="15">
      <c r="J856" s="109"/>
      <c r="K856" s="109"/>
      <c r="L856" s="109"/>
    </row>
    <row r="857" spans="10:12" ht="15">
      <c r="J857" s="109"/>
      <c r="K857" s="109"/>
      <c r="L857" s="109"/>
    </row>
    <row r="858" spans="10:12" ht="15">
      <c r="J858" s="109"/>
      <c r="K858" s="109"/>
      <c r="L858" s="109"/>
    </row>
    <row r="859" spans="10:12" ht="15">
      <c r="J859" s="109"/>
      <c r="K859" s="109"/>
      <c r="L859" s="109"/>
    </row>
    <row r="860" spans="10:12" ht="15">
      <c r="J860" s="109"/>
      <c r="K860" s="109"/>
      <c r="L860" s="109"/>
    </row>
    <row r="861" spans="10:12" ht="15">
      <c r="J861" s="109"/>
      <c r="K861" s="109"/>
      <c r="L861" s="109"/>
    </row>
    <row r="862" spans="10:12" ht="15">
      <c r="J862" s="109"/>
      <c r="K862" s="109"/>
      <c r="L862" s="109"/>
    </row>
    <row r="863" spans="10:12" ht="15">
      <c r="J863" s="109"/>
      <c r="K863" s="109"/>
      <c r="L863" s="109"/>
    </row>
    <row r="864" spans="10:12" ht="15">
      <c r="J864" s="109"/>
      <c r="K864" s="109"/>
      <c r="L864" s="109"/>
    </row>
    <row r="865" spans="10:12" ht="15">
      <c r="J865" s="109"/>
      <c r="K865" s="109"/>
      <c r="L865" s="109"/>
    </row>
    <row r="866" spans="10:12" ht="15">
      <c r="J866" s="109"/>
      <c r="K866" s="109"/>
      <c r="L866" s="109"/>
    </row>
    <row r="867" spans="10:12" ht="15">
      <c r="J867" s="109"/>
      <c r="K867" s="109"/>
      <c r="L867" s="109"/>
    </row>
    <row r="868" spans="10:12" ht="15">
      <c r="J868" s="109"/>
      <c r="K868" s="109"/>
      <c r="L868" s="109"/>
    </row>
    <row r="869" spans="10:12" ht="15">
      <c r="J869" s="109"/>
      <c r="K869" s="109"/>
      <c r="L869" s="109"/>
    </row>
    <row r="870" spans="10:12" ht="15">
      <c r="J870" s="109"/>
      <c r="K870" s="109"/>
      <c r="L870" s="109"/>
    </row>
    <row r="871" spans="10:12" ht="15">
      <c r="J871" s="109"/>
      <c r="K871" s="109"/>
      <c r="L871" s="109"/>
    </row>
    <row r="872" spans="10:12" ht="15">
      <c r="J872" s="109"/>
      <c r="K872" s="109"/>
      <c r="L872" s="109"/>
    </row>
    <row r="873" spans="10:12" ht="15">
      <c r="J873" s="109"/>
      <c r="K873" s="109"/>
      <c r="L873" s="109"/>
    </row>
    <row r="874" spans="10:12" ht="15">
      <c r="J874" s="109"/>
      <c r="K874" s="109"/>
      <c r="L874" s="109"/>
    </row>
    <row r="875" spans="10:12" ht="15">
      <c r="J875" s="109"/>
      <c r="K875" s="109"/>
      <c r="L875" s="109"/>
    </row>
    <row r="876" spans="10:12" ht="15">
      <c r="J876" s="109"/>
      <c r="K876" s="109"/>
      <c r="L876" s="109"/>
    </row>
    <row r="877" spans="10:12" ht="15">
      <c r="J877" s="109"/>
      <c r="K877" s="109"/>
      <c r="L877" s="109"/>
    </row>
    <row r="878" spans="10:12" ht="15">
      <c r="J878" s="109"/>
      <c r="K878" s="109"/>
      <c r="L878" s="109"/>
    </row>
    <row r="879" spans="10:12" ht="15">
      <c r="J879" s="109"/>
      <c r="K879" s="109"/>
      <c r="L879" s="109"/>
    </row>
    <row r="880" spans="10:12" ht="15">
      <c r="J880" s="109"/>
      <c r="K880" s="109"/>
      <c r="L880" s="109"/>
    </row>
    <row r="881" spans="10:12" ht="15">
      <c r="J881" s="109"/>
      <c r="K881" s="109"/>
      <c r="L881" s="109"/>
    </row>
    <row r="882" spans="10:12" ht="15">
      <c r="J882" s="109"/>
      <c r="K882" s="109"/>
      <c r="L882" s="109"/>
    </row>
    <row r="883" spans="10:12" ht="15">
      <c r="J883" s="109"/>
      <c r="K883" s="109"/>
      <c r="L883" s="109"/>
    </row>
    <row r="884" spans="10:12" ht="15">
      <c r="J884" s="109"/>
      <c r="K884" s="109"/>
      <c r="L884" s="109"/>
    </row>
    <row r="885" spans="10:12" ht="15">
      <c r="J885" s="109"/>
      <c r="K885" s="109"/>
      <c r="L885" s="109"/>
    </row>
    <row r="886" spans="10:12" ht="15">
      <c r="J886" s="109"/>
      <c r="K886" s="109"/>
      <c r="L886" s="109"/>
    </row>
    <row r="887" spans="10:12" ht="15">
      <c r="J887" s="109"/>
      <c r="K887" s="109"/>
      <c r="L887" s="109"/>
    </row>
    <row r="888" spans="10:12" ht="15">
      <c r="J888" s="109"/>
      <c r="K888" s="109"/>
      <c r="L888" s="109"/>
    </row>
    <row r="889" spans="10:12" ht="15">
      <c r="J889" s="109"/>
      <c r="K889" s="109"/>
      <c r="L889" s="109"/>
    </row>
    <row r="890" spans="10:12" ht="15">
      <c r="J890" s="109"/>
      <c r="K890" s="109"/>
      <c r="L890" s="109"/>
    </row>
    <row r="891" spans="10:12" ht="15">
      <c r="J891" s="109"/>
      <c r="K891" s="109"/>
      <c r="L891" s="109"/>
    </row>
    <row r="892" spans="10:12" ht="15">
      <c r="J892" s="109"/>
      <c r="K892" s="109"/>
      <c r="L892" s="109"/>
    </row>
    <row r="893" spans="10:12" ht="15">
      <c r="J893" s="109"/>
      <c r="K893" s="109"/>
      <c r="L893" s="109"/>
    </row>
    <row r="894" spans="10:12" ht="15">
      <c r="J894" s="109"/>
      <c r="K894" s="109"/>
      <c r="L894" s="109"/>
    </row>
    <row r="895" spans="10:12" ht="15">
      <c r="J895" s="109"/>
      <c r="K895" s="109"/>
      <c r="L895" s="109"/>
    </row>
    <row r="896" spans="10:12" ht="15">
      <c r="J896" s="109"/>
      <c r="K896" s="109"/>
      <c r="L896" s="109"/>
    </row>
    <row r="897" spans="10:12" ht="15">
      <c r="J897" s="109"/>
      <c r="K897" s="109"/>
      <c r="L897" s="109"/>
    </row>
    <row r="898" spans="10:12" ht="15">
      <c r="J898" s="109"/>
      <c r="K898" s="109"/>
      <c r="L898" s="109"/>
    </row>
    <row r="899" spans="10:12" ht="15">
      <c r="J899" s="109"/>
      <c r="K899" s="109"/>
      <c r="L899" s="109"/>
    </row>
    <row r="900" spans="10:12" ht="15">
      <c r="J900" s="109"/>
      <c r="K900" s="109"/>
      <c r="L900" s="109"/>
    </row>
    <row r="901" spans="10:12" ht="15">
      <c r="J901" s="109"/>
      <c r="K901" s="109"/>
      <c r="L901" s="109"/>
    </row>
    <row r="902" spans="10:12" ht="15">
      <c r="J902" s="109"/>
      <c r="K902" s="109"/>
      <c r="L902" s="109"/>
    </row>
    <row r="903" spans="10:12" ht="15">
      <c r="J903" s="109"/>
      <c r="K903" s="109"/>
      <c r="L903" s="109"/>
    </row>
    <row r="904" spans="10:12" ht="15">
      <c r="J904" s="109"/>
      <c r="K904" s="109"/>
      <c r="L904" s="109"/>
    </row>
    <row r="905" spans="10:12" ht="15">
      <c r="J905" s="109"/>
      <c r="K905" s="109"/>
      <c r="L905" s="109"/>
    </row>
    <row r="906" spans="10:12" ht="15">
      <c r="J906" s="109"/>
      <c r="K906" s="109"/>
      <c r="L906" s="109"/>
    </row>
    <row r="907" spans="10:12" ht="15">
      <c r="J907" s="109"/>
      <c r="K907" s="109"/>
      <c r="L907" s="109"/>
    </row>
    <row r="908" spans="10:12" ht="15">
      <c r="J908" s="109"/>
      <c r="K908" s="109"/>
      <c r="L908" s="109"/>
    </row>
    <row r="909" spans="10:12" ht="15">
      <c r="J909" s="109"/>
      <c r="K909" s="109"/>
      <c r="L909" s="109"/>
    </row>
    <row r="910" spans="10:12" ht="15">
      <c r="J910" s="109"/>
      <c r="K910" s="109"/>
      <c r="L910" s="109"/>
    </row>
    <row r="911" spans="10:12" ht="15">
      <c r="J911" s="109"/>
      <c r="K911" s="109"/>
      <c r="L911" s="109"/>
    </row>
    <row r="912" spans="10:12" ht="15">
      <c r="J912" s="109"/>
      <c r="K912" s="109"/>
      <c r="L912" s="109"/>
    </row>
    <row r="913" spans="10:12" ht="15">
      <c r="J913" s="109"/>
      <c r="K913" s="109"/>
      <c r="L913" s="109"/>
    </row>
    <row r="914" spans="10:12" ht="15">
      <c r="J914" s="109"/>
      <c r="K914" s="109"/>
      <c r="L914" s="109"/>
    </row>
    <row r="915" spans="10:12" ht="15">
      <c r="J915" s="109"/>
      <c r="K915" s="109"/>
      <c r="L915" s="109"/>
    </row>
    <row r="916" spans="10:12" ht="15">
      <c r="J916" s="109"/>
      <c r="K916" s="109"/>
      <c r="L916" s="109"/>
    </row>
    <row r="917" spans="10:12" ht="15">
      <c r="J917" s="109"/>
      <c r="K917" s="109"/>
      <c r="L917" s="109"/>
    </row>
    <row r="918" spans="10:12" ht="15">
      <c r="J918" s="109"/>
      <c r="K918" s="109"/>
      <c r="L918" s="109"/>
    </row>
    <row r="919" spans="10:12" ht="15">
      <c r="J919" s="109"/>
      <c r="K919" s="109"/>
      <c r="L919" s="109"/>
    </row>
    <row r="920" spans="10:12" ht="15">
      <c r="J920" s="109"/>
      <c r="K920" s="109"/>
      <c r="L920" s="109"/>
    </row>
    <row r="921" spans="10:12" ht="15">
      <c r="J921" s="109"/>
      <c r="K921" s="109"/>
      <c r="L921" s="109"/>
    </row>
    <row r="922" spans="10:12" ht="15">
      <c r="J922" s="109"/>
      <c r="K922" s="109"/>
      <c r="L922" s="109"/>
    </row>
    <row r="923" spans="10:12" ht="15">
      <c r="J923" s="109"/>
      <c r="K923" s="109"/>
      <c r="L923" s="109"/>
    </row>
    <row r="924" spans="10:12" ht="15">
      <c r="J924" s="109"/>
      <c r="K924" s="109"/>
      <c r="L924" s="109"/>
    </row>
    <row r="925" spans="10:12" ht="15">
      <c r="J925" s="109"/>
      <c r="K925" s="109"/>
      <c r="L925" s="109"/>
    </row>
    <row r="926" spans="10:12" ht="15">
      <c r="J926" s="109"/>
      <c r="K926" s="109"/>
      <c r="L926" s="109"/>
    </row>
    <row r="927" spans="10:12" ht="15">
      <c r="J927" s="109"/>
      <c r="K927" s="109"/>
      <c r="L927" s="109"/>
    </row>
    <row r="928" spans="10:12" ht="15">
      <c r="J928" s="109"/>
      <c r="K928" s="109"/>
      <c r="L928" s="109"/>
    </row>
    <row r="929" spans="10:12" ht="15">
      <c r="J929" s="109"/>
      <c r="K929" s="109"/>
      <c r="L929" s="109"/>
    </row>
    <row r="930" spans="10:12" ht="15">
      <c r="J930" s="109"/>
      <c r="K930" s="109"/>
      <c r="L930" s="109"/>
    </row>
    <row r="931" spans="10:12" ht="15">
      <c r="J931" s="109"/>
      <c r="K931" s="109"/>
      <c r="L931" s="109"/>
    </row>
    <row r="932" spans="10:12" ht="15">
      <c r="J932" s="109"/>
      <c r="K932" s="109"/>
      <c r="L932" s="109"/>
    </row>
    <row r="933" spans="10:12" ht="15">
      <c r="J933" s="109"/>
      <c r="K933" s="109"/>
      <c r="L933" s="109"/>
    </row>
    <row r="934" spans="10:12" ht="15">
      <c r="J934" s="109"/>
      <c r="K934" s="109"/>
      <c r="L934" s="109"/>
    </row>
    <row r="935" spans="10:12" ht="15">
      <c r="J935" s="109"/>
      <c r="K935" s="109"/>
      <c r="L935" s="109"/>
    </row>
    <row r="936" spans="10:12" ht="15">
      <c r="J936" s="109"/>
      <c r="K936" s="109"/>
      <c r="L936" s="109"/>
    </row>
    <row r="937" spans="10:12" ht="15">
      <c r="J937" s="109"/>
      <c r="K937" s="109"/>
      <c r="L937" s="109"/>
    </row>
    <row r="938" spans="10:12" ht="15">
      <c r="J938" s="109"/>
      <c r="K938" s="109"/>
      <c r="L938" s="109"/>
    </row>
    <row r="939" spans="10:12" ht="15">
      <c r="J939" s="109"/>
      <c r="K939" s="109"/>
      <c r="L939" s="109"/>
    </row>
    <row r="940" spans="10:12" ht="15">
      <c r="J940" s="109"/>
      <c r="K940" s="109"/>
      <c r="L940" s="109"/>
    </row>
    <row r="941" spans="10:12" ht="15">
      <c r="J941" s="109"/>
      <c r="K941" s="109"/>
      <c r="L941" s="109"/>
    </row>
    <row r="942" spans="10:12" ht="15">
      <c r="J942" s="109"/>
      <c r="K942" s="109"/>
      <c r="L942" s="109"/>
    </row>
    <row r="943" spans="10:12" ht="15">
      <c r="J943" s="109"/>
      <c r="K943" s="109"/>
      <c r="L943" s="109"/>
    </row>
    <row r="944" spans="10:12" ht="15">
      <c r="J944" s="109"/>
      <c r="K944" s="109"/>
      <c r="L944" s="109"/>
    </row>
    <row r="945" spans="10:12" ht="15">
      <c r="J945" s="109"/>
      <c r="K945" s="109"/>
      <c r="L945" s="109"/>
    </row>
    <row r="946" spans="10:12" ht="15">
      <c r="J946" s="109"/>
      <c r="K946" s="109"/>
      <c r="L946" s="109"/>
    </row>
    <row r="947" spans="10:12" ht="15">
      <c r="J947" s="109"/>
      <c r="K947" s="109"/>
      <c r="L947" s="109"/>
    </row>
    <row r="948" spans="10:12" ht="15">
      <c r="J948" s="109"/>
      <c r="K948" s="109"/>
      <c r="L948" s="109"/>
    </row>
    <row r="949" spans="10:12" ht="15">
      <c r="J949" s="109"/>
      <c r="K949" s="109"/>
      <c r="L949" s="109"/>
    </row>
    <row r="950" spans="10:12" ht="15">
      <c r="J950" s="109"/>
      <c r="K950" s="109"/>
      <c r="L950" s="109"/>
    </row>
    <row r="951" spans="10:12" ht="15">
      <c r="J951" s="109"/>
      <c r="K951" s="109"/>
      <c r="L951" s="109"/>
    </row>
    <row r="952" spans="10:12" ht="15">
      <c r="J952" s="109"/>
      <c r="K952" s="109"/>
      <c r="L952" s="109"/>
    </row>
    <row r="953" spans="10:12" ht="15">
      <c r="J953" s="109"/>
      <c r="K953" s="109"/>
      <c r="L953" s="109"/>
    </row>
    <row r="954" spans="10:12" ht="15">
      <c r="J954" s="109"/>
      <c r="K954" s="109"/>
      <c r="L954" s="109"/>
    </row>
    <row r="955" spans="10:12" ht="15">
      <c r="J955" s="109"/>
      <c r="K955" s="109"/>
      <c r="L955" s="109"/>
    </row>
    <row r="956" spans="10:12" ht="15">
      <c r="J956" s="109"/>
      <c r="K956" s="109"/>
      <c r="L956" s="109"/>
    </row>
    <row r="957" spans="10:12" ht="15">
      <c r="J957" s="109"/>
      <c r="K957" s="109"/>
      <c r="L957" s="109"/>
    </row>
    <row r="958" spans="10:12" ht="15">
      <c r="J958" s="109"/>
      <c r="K958" s="109"/>
      <c r="L958" s="109"/>
    </row>
    <row r="959" spans="10:12" ht="15">
      <c r="J959" s="109"/>
      <c r="K959" s="109"/>
      <c r="L959" s="109"/>
    </row>
    <row r="960" spans="10:12" ht="15">
      <c r="J960" s="109"/>
      <c r="K960" s="109"/>
      <c r="L960" s="109"/>
    </row>
    <row r="961" spans="10:12" ht="15">
      <c r="J961" s="109"/>
      <c r="K961" s="109"/>
      <c r="L961" s="109"/>
    </row>
    <row r="962" spans="10:12" ht="15">
      <c r="J962" s="109"/>
      <c r="K962" s="109"/>
      <c r="L962" s="109"/>
    </row>
    <row r="963" spans="10:12" ht="15">
      <c r="J963" s="109"/>
      <c r="K963" s="109"/>
      <c r="L963" s="109"/>
    </row>
    <row r="964" spans="10:12" ht="15">
      <c r="J964" s="109"/>
      <c r="K964" s="109"/>
      <c r="L964" s="109"/>
    </row>
    <row r="965" spans="10:12" ht="15">
      <c r="J965" s="109"/>
      <c r="K965" s="109"/>
      <c r="L965" s="109"/>
    </row>
    <row r="966" spans="10:12" ht="15">
      <c r="J966" s="109"/>
      <c r="K966" s="109"/>
      <c r="L966" s="109"/>
    </row>
    <row r="967" spans="10:12" ht="15">
      <c r="J967" s="109"/>
      <c r="K967" s="109"/>
      <c r="L967" s="109"/>
    </row>
    <row r="968" spans="10:12" ht="15">
      <c r="J968" s="109"/>
      <c r="K968" s="109"/>
      <c r="L968" s="109"/>
    </row>
    <row r="969" spans="10:12" ht="15">
      <c r="J969" s="109"/>
      <c r="K969" s="109"/>
      <c r="L969" s="109"/>
    </row>
    <row r="970" spans="10:12" ht="15">
      <c r="J970" s="109"/>
      <c r="K970" s="109"/>
      <c r="L970" s="109"/>
    </row>
    <row r="971" spans="10:12" ht="15">
      <c r="J971" s="109"/>
      <c r="K971" s="109"/>
      <c r="L971" s="109"/>
    </row>
    <row r="972" spans="10:12" ht="15">
      <c r="J972" s="109"/>
      <c r="K972" s="109"/>
      <c r="L972" s="109"/>
    </row>
    <row r="973" spans="10:12" ht="15">
      <c r="J973" s="109"/>
      <c r="K973" s="109"/>
      <c r="L973" s="109"/>
    </row>
    <row r="974" spans="10:12" ht="15">
      <c r="J974" s="109"/>
      <c r="K974" s="109"/>
      <c r="L974" s="109"/>
    </row>
    <row r="975" spans="10:12" ht="15">
      <c r="J975" s="109"/>
      <c r="K975" s="109"/>
      <c r="L975" s="109"/>
    </row>
    <row r="976" spans="10:12" ht="15">
      <c r="J976" s="109"/>
      <c r="K976" s="109"/>
      <c r="L976" s="109"/>
    </row>
    <row r="977" spans="10:12" ht="15">
      <c r="J977" s="109"/>
      <c r="K977" s="109"/>
      <c r="L977" s="109"/>
    </row>
    <row r="978" spans="10:12" ht="15">
      <c r="J978" s="109"/>
      <c r="K978" s="109"/>
      <c r="L978" s="109"/>
    </row>
    <row r="979" spans="10:12" ht="15">
      <c r="J979" s="109"/>
      <c r="K979" s="109"/>
      <c r="L979" s="109"/>
    </row>
    <row r="980" spans="10:12" ht="15">
      <c r="J980" s="109"/>
      <c r="K980" s="109"/>
      <c r="L980" s="109"/>
    </row>
    <row r="981" spans="10:12" ht="15">
      <c r="J981" s="109"/>
      <c r="K981" s="109"/>
      <c r="L981" s="109"/>
    </row>
    <row r="982" spans="10:12" ht="15">
      <c r="J982" s="109"/>
      <c r="K982" s="109"/>
      <c r="L982" s="109"/>
    </row>
    <row r="983" spans="10:12" ht="15">
      <c r="J983" s="109"/>
      <c r="K983" s="109"/>
      <c r="L983" s="109"/>
    </row>
    <row r="984" spans="10:12" ht="15">
      <c r="J984" s="109"/>
      <c r="K984" s="109"/>
      <c r="L984" s="109"/>
    </row>
    <row r="985" spans="10:12" ht="15">
      <c r="J985" s="109"/>
      <c r="K985" s="109"/>
      <c r="L985" s="109"/>
    </row>
    <row r="986" spans="10:12" ht="15">
      <c r="J986" s="109"/>
      <c r="K986" s="109"/>
      <c r="L986" s="109"/>
    </row>
    <row r="987" spans="10:12" ht="15">
      <c r="J987" s="109"/>
      <c r="K987" s="109"/>
      <c r="L987" s="109"/>
    </row>
    <row r="988" spans="10:12" ht="15">
      <c r="J988" s="109"/>
      <c r="K988" s="109"/>
      <c r="L988" s="109"/>
    </row>
    <row r="989" spans="10:12" ht="15">
      <c r="J989" s="109"/>
      <c r="K989" s="109"/>
      <c r="L989" s="109"/>
    </row>
    <row r="990" spans="10:12" ht="15">
      <c r="J990" s="109"/>
      <c r="K990" s="109"/>
      <c r="L990" s="109"/>
    </row>
    <row r="991" spans="10:12" ht="15">
      <c r="J991" s="109"/>
      <c r="K991" s="109"/>
      <c r="L991" s="109"/>
    </row>
    <row r="992" spans="10:12" ht="15">
      <c r="J992" s="109"/>
      <c r="K992" s="109"/>
      <c r="L992" s="109"/>
    </row>
    <row r="993" spans="10:12" ht="15">
      <c r="J993" s="109"/>
      <c r="K993" s="109"/>
      <c r="L993" s="109"/>
    </row>
    <row r="994" spans="10:12" ht="15">
      <c r="J994" s="109"/>
      <c r="K994" s="109"/>
      <c r="L994" s="109"/>
    </row>
    <row r="995" spans="10:12" ht="15">
      <c r="J995" s="109"/>
      <c r="K995" s="109"/>
      <c r="L995" s="109"/>
    </row>
    <row r="996" spans="10:12" ht="15">
      <c r="J996" s="109"/>
      <c r="K996" s="109"/>
      <c r="L996" s="109"/>
    </row>
    <row r="997" spans="10:12" ht="15">
      <c r="J997" s="109"/>
      <c r="K997" s="109"/>
      <c r="L997" s="109"/>
    </row>
    <row r="998" spans="10:12" ht="15">
      <c r="J998" s="109"/>
      <c r="K998" s="109"/>
      <c r="L998" s="109"/>
    </row>
    <row r="999" spans="10:12" ht="15">
      <c r="J999" s="109"/>
      <c r="K999" s="109"/>
      <c r="L999" s="109"/>
    </row>
    <row r="1000" spans="10:12" ht="15">
      <c r="J1000" s="109"/>
      <c r="K1000" s="109"/>
      <c r="L1000" s="109"/>
    </row>
    <row r="1001" spans="10:12" ht="15">
      <c r="J1001" s="109"/>
      <c r="K1001" s="109"/>
      <c r="L1001" s="109"/>
    </row>
    <row r="1002" spans="10:12" ht="15">
      <c r="J1002" s="109"/>
      <c r="K1002" s="109"/>
      <c r="L1002" s="109"/>
    </row>
    <row r="1003" spans="10:12" ht="15">
      <c r="J1003" s="109"/>
      <c r="K1003" s="109"/>
      <c r="L1003" s="109"/>
    </row>
    <row r="1004" spans="10:12" ht="15">
      <c r="J1004" s="109"/>
      <c r="K1004" s="109"/>
      <c r="L1004" s="109"/>
    </row>
    <row r="1005" spans="10:12" ht="15">
      <c r="J1005" s="109"/>
      <c r="K1005" s="109"/>
      <c r="L1005" s="109"/>
    </row>
    <row r="1006" spans="10:12" ht="15">
      <c r="J1006" s="109"/>
      <c r="K1006" s="109"/>
      <c r="L1006" s="109"/>
    </row>
    <row r="1007" spans="10:12" ht="15">
      <c r="J1007" s="109"/>
      <c r="K1007" s="109"/>
      <c r="L1007" s="109"/>
    </row>
    <row r="1008" spans="10:12" ht="15">
      <c r="J1008" s="109"/>
      <c r="K1008" s="109"/>
      <c r="L1008" s="109"/>
    </row>
    <row r="1009" spans="10:12" ht="15">
      <c r="J1009" s="109"/>
      <c r="K1009" s="109"/>
      <c r="L1009" s="109"/>
    </row>
    <row r="1010" spans="10:12" ht="15">
      <c r="J1010" s="109"/>
      <c r="K1010" s="109"/>
      <c r="L1010" s="109"/>
    </row>
    <row r="1011" spans="10:12" ht="15">
      <c r="J1011" s="109"/>
      <c r="K1011" s="109"/>
      <c r="L1011" s="109"/>
    </row>
    <row r="1012" spans="10:12" ht="15">
      <c r="J1012" s="109"/>
      <c r="K1012" s="109"/>
      <c r="L1012" s="109"/>
    </row>
    <row r="1013" spans="10:12" ht="15">
      <c r="J1013" s="109"/>
      <c r="K1013" s="109"/>
      <c r="L1013" s="109"/>
    </row>
    <row r="1014" spans="10:12" ht="15">
      <c r="J1014" s="109"/>
      <c r="K1014" s="109"/>
      <c r="L1014" s="109"/>
    </row>
    <row r="1015" spans="10:12" ht="15">
      <c r="J1015" s="109"/>
      <c r="K1015" s="109"/>
      <c r="L1015" s="109"/>
    </row>
    <row r="1016" spans="10:12" ht="15">
      <c r="J1016" s="109"/>
      <c r="K1016" s="109"/>
      <c r="L1016" s="109"/>
    </row>
    <row r="1017" spans="10:12" ht="15">
      <c r="J1017" s="109"/>
      <c r="K1017" s="109"/>
      <c r="L1017" s="109"/>
    </row>
    <row r="1018" spans="10:12" ht="15">
      <c r="J1018" s="109"/>
      <c r="K1018" s="109"/>
      <c r="L1018" s="109"/>
    </row>
    <row r="1019" spans="10:12" ht="15">
      <c r="J1019" s="109"/>
      <c r="K1019" s="109"/>
      <c r="L1019" s="109"/>
    </row>
    <row r="1020" spans="10:12" ht="15">
      <c r="J1020" s="109"/>
      <c r="K1020" s="109"/>
      <c r="L1020" s="109"/>
    </row>
    <row r="1021" spans="10:12" ht="15">
      <c r="J1021" s="109"/>
      <c r="K1021" s="109"/>
      <c r="L1021" s="109"/>
    </row>
    <row r="1022" spans="10:12" ht="15">
      <c r="J1022" s="109"/>
      <c r="K1022" s="109"/>
      <c r="L1022" s="109"/>
    </row>
    <row r="1023" spans="10:12" ht="15">
      <c r="J1023" s="109"/>
      <c r="K1023" s="109"/>
      <c r="L1023" s="109"/>
    </row>
    <row r="1024" spans="10:12" ht="15">
      <c r="J1024" s="109"/>
      <c r="K1024" s="109"/>
      <c r="L1024" s="109"/>
    </row>
    <row r="1025" spans="10:12" ht="15">
      <c r="J1025" s="109"/>
      <c r="K1025" s="109"/>
      <c r="L1025" s="109"/>
    </row>
    <row r="1026" spans="10:12" ht="15">
      <c r="J1026" s="109"/>
      <c r="K1026" s="109"/>
      <c r="L1026" s="109"/>
    </row>
    <row r="1027" spans="10:12" ht="15">
      <c r="J1027" s="109"/>
      <c r="K1027" s="109"/>
      <c r="L1027" s="109"/>
    </row>
    <row r="1028" spans="10:12" ht="15">
      <c r="J1028" s="109"/>
      <c r="K1028" s="109"/>
      <c r="L1028" s="109"/>
    </row>
    <row r="1029" spans="10:12" ht="15">
      <c r="J1029" s="109"/>
      <c r="K1029" s="109"/>
      <c r="L1029" s="109"/>
    </row>
    <row r="1030" spans="10:12" ht="15">
      <c r="J1030" s="109"/>
      <c r="K1030" s="109"/>
      <c r="L1030" s="109"/>
    </row>
    <row r="1031" spans="10:12" ht="15">
      <c r="J1031" s="109"/>
      <c r="K1031" s="109"/>
      <c r="L1031" s="109"/>
    </row>
    <row r="1032" spans="10:12" ht="15">
      <c r="J1032" s="109"/>
      <c r="K1032" s="109"/>
      <c r="L1032" s="109"/>
    </row>
    <row r="1033" spans="10:12" ht="15">
      <c r="J1033" s="109"/>
      <c r="K1033" s="109"/>
      <c r="L1033" s="109"/>
    </row>
    <row r="1034" spans="10:12" ht="15">
      <c r="J1034" s="109"/>
      <c r="K1034" s="109"/>
      <c r="L1034" s="109"/>
    </row>
    <row r="1035" spans="10:12" ht="15">
      <c r="J1035" s="109"/>
      <c r="K1035" s="109"/>
      <c r="L1035" s="109"/>
    </row>
    <row r="1036" spans="10:12" ht="15">
      <c r="J1036" s="109"/>
      <c r="K1036" s="109"/>
      <c r="L1036" s="109"/>
    </row>
    <row r="1037" spans="10:12" ht="15">
      <c r="J1037" s="109"/>
      <c r="K1037" s="109"/>
      <c r="L1037" s="109"/>
    </row>
    <row r="1038" spans="10:12" ht="15">
      <c r="J1038" s="109"/>
      <c r="K1038" s="109"/>
      <c r="L1038" s="109"/>
    </row>
    <row r="1039" spans="10:12" ht="15">
      <c r="J1039" s="109"/>
      <c r="K1039" s="109"/>
      <c r="L1039" s="109"/>
    </row>
    <row r="1040" spans="10:12" ht="15">
      <c r="J1040" s="109"/>
      <c r="K1040" s="109"/>
      <c r="L1040" s="109"/>
    </row>
    <row r="1041" spans="10:12" ht="15">
      <c r="J1041" s="109"/>
      <c r="K1041" s="109"/>
      <c r="L1041" s="109"/>
    </row>
    <row r="1042" spans="10:12" ht="15">
      <c r="J1042" s="109"/>
      <c r="K1042" s="109"/>
      <c r="L1042" s="109"/>
    </row>
    <row r="1043" spans="10:12" ht="15">
      <c r="J1043" s="109"/>
      <c r="K1043" s="109"/>
      <c r="L1043" s="109"/>
    </row>
    <row r="1044" spans="10:12" ht="15">
      <c r="J1044" s="109"/>
      <c r="K1044" s="109"/>
      <c r="L1044" s="109"/>
    </row>
    <row r="1045" spans="10:12" ht="15">
      <c r="J1045" s="109"/>
      <c r="K1045" s="109"/>
      <c r="L1045" s="109"/>
    </row>
    <row r="1046" spans="10:12" ht="15">
      <c r="J1046" s="109"/>
      <c r="K1046" s="109"/>
      <c r="L1046" s="109"/>
    </row>
    <row r="1047" spans="10:12" ht="15">
      <c r="J1047" s="109"/>
      <c r="K1047" s="109"/>
      <c r="L1047" s="109"/>
    </row>
    <row r="1048" spans="10:12" ht="15">
      <c r="J1048" s="109"/>
      <c r="K1048" s="109"/>
      <c r="L1048" s="109"/>
    </row>
    <row r="1049" spans="10:12" ht="15">
      <c r="J1049" s="109"/>
      <c r="K1049" s="109"/>
      <c r="L1049" s="109"/>
    </row>
    <row r="1050" spans="10:12" ht="15">
      <c r="J1050" s="109"/>
      <c r="K1050" s="109"/>
      <c r="L1050" s="109"/>
    </row>
    <row r="1051" spans="10:12" ht="15">
      <c r="J1051" s="109"/>
      <c r="K1051" s="109"/>
      <c r="L1051" s="109"/>
    </row>
    <row r="1052" spans="10:12" ht="15">
      <c r="J1052" s="109"/>
      <c r="K1052" s="109"/>
      <c r="L1052" s="109"/>
    </row>
    <row r="1053" spans="10:12" ht="15">
      <c r="J1053" s="109"/>
      <c r="K1053" s="109"/>
      <c r="L1053" s="109"/>
    </row>
    <row r="1054" spans="10:12" ht="15">
      <c r="J1054" s="109"/>
      <c r="K1054" s="109"/>
      <c r="L1054" s="109"/>
    </row>
    <row r="1055" spans="10:12" ht="15">
      <c r="J1055" s="109"/>
      <c r="K1055" s="109"/>
      <c r="L1055" s="109"/>
    </row>
    <row r="1056" spans="10:12" ht="15">
      <c r="J1056" s="109"/>
      <c r="K1056" s="109"/>
      <c r="L1056" s="109"/>
    </row>
    <row r="1057" spans="10:12" ht="15">
      <c r="J1057" s="109"/>
      <c r="K1057" s="109"/>
      <c r="L1057" s="109"/>
    </row>
    <row r="1058" spans="10:12" ht="15">
      <c r="J1058" s="109"/>
      <c r="K1058" s="109"/>
      <c r="L1058" s="109"/>
    </row>
    <row r="1059" spans="10:12" ht="15">
      <c r="J1059" s="109"/>
      <c r="K1059" s="109"/>
      <c r="L1059" s="109"/>
    </row>
    <row r="1060" spans="10:12" ht="15">
      <c r="J1060" s="109"/>
      <c r="K1060" s="109"/>
      <c r="L1060" s="109"/>
    </row>
    <row r="1061" spans="10:12" ht="15">
      <c r="J1061" s="109"/>
      <c r="K1061" s="109"/>
      <c r="L1061" s="109"/>
    </row>
    <row r="1062" spans="10:12" ht="15">
      <c r="J1062" s="109"/>
      <c r="K1062" s="109"/>
      <c r="L1062" s="109"/>
    </row>
    <row r="1063" spans="10:12" ht="15">
      <c r="J1063" s="109"/>
      <c r="K1063" s="109"/>
      <c r="L1063" s="109"/>
    </row>
    <row r="1064" spans="10:12" ht="15">
      <c r="J1064" s="109"/>
      <c r="K1064" s="109"/>
      <c r="L1064" s="109"/>
    </row>
    <row r="1065" spans="10:12" ht="15">
      <c r="J1065" s="109"/>
      <c r="K1065" s="109"/>
      <c r="L1065" s="109"/>
    </row>
    <row r="1066" spans="10:12" ht="15">
      <c r="J1066" s="109"/>
      <c r="K1066" s="109"/>
      <c r="L1066" s="109"/>
    </row>
    <row r="1067" spans="10:12" ht="15">
      <c r="J1067" s="109"/>
      <c r="K1067" s="109"/>
      <c r="L1067" s="109"/>
    </row>
    <row r="1068" spans="10:12" ht="15">
      <c r="J1068" s="109"/>
      <c r="K1068" s="109"/>
      <c r="L1068" s="109"/>
    </row>
    <row r="1069" spans="10:12" ht="15">
      <c r="J1069" s="109"/>
      <c r="K1069" s="109"/>
      <c r="L1069" s="109"/>
    </row>
    <row r="1070" spans="10:12" ht="15">
      <c r="J1070" s="109"/>
      <c r="K1070" s="109"/>
      <c r="L1070" s="109"/>
    </row>
    <row r="1071" spans="10:12" ht="15">
      <c r="J1071" s="109"/>
      <c r="K1071" s="109"/>
      <c r="L1071" s="109"/>
    </row>
    <row r="1072" spans="10:12" ht="15">
      <c r="J1072" s="109"/>
      <c r="K1072" s="109"/>
      <c r="L1072" s="109"/>
    </row>
    <row r="1073" spans="10:12" ht="15">
      <c r="J1073" s="109"/>
      <c r="K1073" s="109"/>
      <c r="L1073" s="109"/>
    </row>
    <row r="1074" spans="10:12" ht="15">
      <c r="J1074" s="109"/>
      <c r="K1074" s="109"/>
      <c r="L1074" s="109"/>
    </row>
    <row r="1075" spans="10:12" ht="15">
      <c r="J1075" s="109"/>
      <c r="K1075" s="109"/>
      <c r="L1075" s="109"/>
    </row>
    <row r="1076" spans="10:12" ht="15">
      <c r="J1076" s="109"/>
      <c r="K1076" s="109"/>
      <c r="L1076" s="109"/>
    </row>
    <row r="1077" spans="10:12" ht="15">
      <c r="J1077" s="109"/>
      <c r="K1077" s="109"/>
      <c r="L1077" s="109"/>
    </row>
    <row r="1078" spans="10:12" ht="15">
      <c r="J1078" s="109"/>
      <c r="K1078" s="109"/>
      <c r="L1078" s="109"/>
    </row>
    <row r="1079" spans="10:12" ht="15">
      <c r="J1079" s="109"/>
      <c r="K1079" s="109"/>
      <c r="L1079" s="109"/>
    </row>
    <row r="1080" spans="10:12" ht="15">
      <c r="J1080" s="109"/>
      <c r="K1080" s="109"/>
      <c r="L1080" s="109"/>
    </row>
    <row r="1081" spans="10:12" ht="15">
      <c r="J1081" s="109"/>
      <c r="K1081" s="109"/>
      <c r="L1081" s="109"/>
    </row>
    <row r="1082" spans="10:12" ht="15">
      <c r="J1082" s="109"/>
      <c r="K1082" s="109"/>
      <c r="L1082" s="109"/>
    </row>
    <row r="1083" spans="10:12" ht="15">
      <c r="J1083" s="109"/>
      <c r="K1083" s="109"/>
      <c r="L1083" s="109"/>
    </row>
    <row r="1084" spans="10:12" ht="15">
      <c r="J1084" s="109"/>
      <c r="K1084" s="109"/>
      <c r="L1084" s="109"/>
    </row>
    <row r="1085" spans="10:12" ht="15">
      <c r="J1085" s="109"/>
      <c r="K1085" s="109"/>
      <c r="L1085" s="109"/>
    </row>
    <row r="1086" spans="10:12" ht="15">
      <c r="J1086" s="109"/>
      <c r="K1086" s="109"/>
      <c r="L1086" s="109"/>
    </row>
    <row r="1087" spans="10:12" ht="15">
      <c r="J1087" s="109"/>
      <c r="K1087" s="109"/>
      <c r="L1087" s="109"/>
    </row>
    <row r="1088" spans="10:12" ht="15">
      <c r="J1088" s="109"/>
      <c r="K1088" s="109"/>
      <c r="L1088" s="109"/>
    </row>
    <row r="1089" spans="10:12" ht="15">
      <c r="J1089" s="109"/>
      <c r="K1089" s="109"/>
      <c r="L1089" s="109"/>
    </row>
    <row r="1090" spans="10:12" ht="15">
      <c r="J1090" s="109"/>
      <c r="K1090" s="109"/>
      <c r="L1090" s="109"/>
    </row>
    <row r="1091" spans="10:12" ht="15">
      <c r="J1091" s="109"/>
      <c r="K1091" s="109"/>
      <c r="L1091" s="109"/>
    </row>
    <row r="1092" spans="10:12" ht="15">
      <c r="J1092" s="109"/>
      <c r="K1092" s="109"/>
      <c r="L1092" s="109"/>
    </row>
    <row r="1093" spans="10:12" ht="15">
      <c r="J1093" s="109"/>
      <c r="K1093" s="109"/>
      <c r="L1093" s="109"/>
    </row>
    <row r="1094" spans="10:12" ht="15">
      <c r="J1094" s="109"/>
      <c r="K1094" s="109"/>
      <c r="L1094" s="109"/>
    </row>
    <row r="1095" spans="10:12" ht="15">
      <c r="J1095" s="109"/>
      <c r="K1095" s="109"/>
      <c r="L1095" s="109"/>
    </row>
    <row r="1096" spans="10:12" ht="15">
      <c r="J1096" s="109"/>
      <c r="K1096" s="109"/>
      <c r="L1096" s="109"/>
    </row>
    <row r="1097" spans="10:12" ht="15">
      <c r="J1097" s="109"/>
      <c r="K1097" s="109"/>
      <c r="L1097" s="109"/>
    </row>
    <row r="1098" spans="10:12" ht="15">
      <c r="J1098" s="109"/>
      <c r="K1098" s="109"/>
      <c r="L1098" s="109"/>
    </row>
    <row r="1099" spans="10:12" ht="15">
      <c r="J1099" s="109"/>
      <c r="K1099" s="109"/>
      <c r="L1099" s="109"/>
    </row>
    <row r="1100" spans="10:12" ht="15">
      <c r="J1100" s="109"/>
      <c r="K1100" s="109"/>
      <c r="L1100" s="109"/>
    </row>
    <row r="1101" spans="10:12" ht="15">
      <c r="J1101" s="109"/>
      <c r="K1101" s="109"/>
      <c r="L1101" s="109"/>
    </row>
    <row r="1102" spans="10:12" ht="15">
      <c r="J1102" s="109"/>
      <c r="K1102" s="109"/>
      <c r="L1102" s="109"/>
    </row>
    <row r="1103" spans="10:12" ht="15">
      <c r="J1103" s="109"/>
      <c r="K1103" s="109"/>
      <c r="L1103" s="109"/>
    </row>
    <row r="1104" spans="10:12" ht="15">
      <c r="J1104" s="109"/>
      <c r="K1104" s="109"/>
      <c r="L1104" s="109"/>
    </row>
    <row r="1105" spans="10:12" ht="15">
      <c r="J1105" s="109"/>
      <c r="K1105" s="109"/>
      <c r="L1105" s="109"/>
    </row>
    <row r="1106" spans="10:12" ht="15">
      <c r="J1106" s="109"/>
      <c r="K1106" s="109"/>
      <c r="L1106" s="109"/>
    </row>
    <row r="1107" spans="10:12" ht="15">
      <c r="J1107" s="109"/>
      <c r="K1107" s="109"/>
      <c r="L1107" s="109"/>
    </row>
    <row r="1108" spans="10:12" ht="15">
      <c r="J1108" s="109"/>
      <c r="K1108" s="109"/>
      <c r="L1108" s="109"/>
    </row>
    <row r="1109" spans="10:12" ht="15">
      <c r="J1109" s="109"/>
      <c r="K1109" s="109"/>
      <c r="L1109" s="109"/>
    </row>
    <row r="1110" spans="10:12" ht="15">
      <c r="J1110" s="109"/>
      <c r="K1110" s="109"/>
      <c r="L1110" s="109"/>
    </row>
    <row r="1111" spans="10:12" ht="15">
      <c r="J1111" s="109"/>
      <c r="K1111" s="109"/>
      <c r="L1111" s="109"/>
    </row>
    <row r="1112" spans="10:12" ht="15">
      <c r="J1112" s="109"/>
      <c r="K1112" s="109"/>
      <c r="L1112" s="109"/>
    </row>
    <row r="1113" spans="10:12" ht="15">
      <c r="J1113" s="109"/>
      <c r="K1113" s="109"/>
      <c r="L1113" s="109"/>
    </row>
    <row r="1114" spans="10:12" ht="15">
      <c r="J1114" s="109"/>
      <c r="K1114" s="109"/>
      <c r="L1114" s="109"/>
    </row>
    <row r="1115" spans="10:12" ht="15">
      <c r="J1115" s="109"/>
      <c r="K1115" s="109"/>
      <c r="L1115" s="109"/>
    </row>
    <row r="1116" spans="10:12" ht="15">
      <c r="J1116" s="109"/>
      <c r="K1116" s="109"/>
      <c r="L1116" s="109"/>
    </row>
    <row r="1117" spans="10:12" ht="15">
      <c r="J1117" s="109"/>
      <c r="K1117" s="109"/>
      <c r="L1117" s="109"/>
    </row>
    <row r="1118" spans="10:12" ht="15">
      <c r="J1118" s="109"/>
      <c r="K1118" s="109"/>
      <c r="L1118" s="109"/>
    </row>
    <row r="1119" spans="10:12" ht="15">
      <c r="J1119" s="109"/>
      <c r="K1119" s="109"/>
      <c r="L1119" s="109"/>
    </row>
    <row r="1120" spans="10:12" ht="15">
      <c r="J1120" s="109"/>
      <c r="K1120" s="109"/>
      <c r="L1120" s="109"/>
    </row>
    <row r="1121" spans="10:12" ht="15">
      <c r="J1121" s="109"/>
      <c r="K1121" s="109"/>
      <c r="L1121" s="109"/>
    </row>
    <row r="1122" spans="10:12" ht="15">
      <c r="J1122" s="109"/>
      <c r="K1122" s="109"/>
      <c r="L1122" s="109"/>
    </row>
    <row r="1123" spans="10:12" ht="15">
      <c r="J1123" s="109"/>
      <c r="K1123" s="109"/>
      <c r="L1123" s="109"/>
    </row>
    <row r="1124" spans="10:12" ht="15">
      <c r="J1124" s="109"/>
      <c r="K1124" s="109"/>
      <c r="L1124" s="109"/>
    </row>
    <row r="1125" spans="10:12" ht="15">
      <c r="J1125" s="109"/>
      <c r="K1125" s="109"/>
      <c r="L1125" s="109"/>
    </row>
    <row r="1126" spans="10:12" ht="15">
      <c r="J1126" s="109"/>
      <c r="K1126" s="109"/>
      <c r="L1126" s="109"/>
    </row>
    <row r="1127" spans="10:12" ht="15">
      <c r="J1127" s="109"/>
      <c r="K1127" s="109"/>
      <c r="L1127" s="109"/>
    </row>
    <row r="1128" spans="10:12" ht="15">
      <c r="J1128" s="109"/>
      <c r="K1128" s="109"/>
      <c r="L1128" s="109"/>
    </row>
    <row r="1129" spans="10:12" ht="15">
      <c r="J1129" s="109"/>
      <c r="K1129" s="109"/>
      <c r="L1129" s="109"/>
    </row>
    <row r="1130" spans="10:12" ht="15">
      <c r="J1130" s="109"/>
      <c r="K1130" s="109"/>
      <c r="L1130" s="109"/>
    </row>
    <row r="1131" spans="10:12" ht="15">
      <c r="J1131" s="109"/>
      <c r="K1131" s="109"/>
      <c r="L1131" s="109"/>
    </row>
    <row r="1132" spans="10:12" ht="15">
      <c r="J1132" s="109"/>
      <c r="K1132" s="109"/>
      <c r="L1132" s="109"/>
    </row>
    <row r="1133" spans="10:12" ht="15">
      <c r="J1133" s="109"/>
      <c r="K1133" s="109"/>
      <c r="L1133" s="109"/>
    </row>
    <row r="1134" spans="10:12" ht="15">
      <c r="J1134" s="109"/>
      <c r="K1134" s="109"/>
      <c r="L1134" s="109"/>
    </row>
    <row r="1135" spans="10:12" ht="15">
      <c r="J1135" s="109"/>
      <c r="K1135" s="109"/>
      <c r="L1135" s="109"/>
    </row>
    <row r="1136" spans="10:12" ht="15">
      <c r="J1136" s="109"/>
      <c r="K1136" s="109"/>
      <c r="L1136" s="109"/>
    </row>
    <row r="1137" spans="10:12" ht="15">
      <c r="J1137" s="109"/>
      <c r="K1137" s="109"/>
      <c r="L1137" s="109"/>
    </row>
    <row r="1138" spans="10:12" ht="15">
      <c r="J1138" s="109"/>
      <c r="K1138" s="109"/>
      <c r="L1138" s="109"/>
    </row>
    <row r="1139" spans="10:12" ht="15">
      <c r="J1139" s="109"/>
      <c r="K1139" s="109"/>
      <c r="L1139" s="109"/>
    </row>
    <row r="1140" spans="10:12" ht="15">
      <c r="J1140" s="109"/>
      <c r="K1140" s="109"/>
      <c r="L1140" s="109"/>
    </row>
    <row r="1141" spans="10:12" ht="15">
      <c r="J1141" s="109"/>
      <c r="K1141" s="109"/>
      <c r="L1141" s="109"/>
    </row>
    <row r="1142" spans="10:12" ht="15">
      <c r="J1142" s="109"/>
      <c r="K1142" s="109"/>
      <c r="L1142" s="109"/>
    </row>
    <row r="1143" spans="10:12" ht="15">
      <c r="J1143" s="109"/>
      <c r="K1143" s="109"/>
      <c r="L1143" s="109"/>
    </row>
    <row r="1144" spans="10:12" ht="15">
      <c r="J1144" s="109"/>
      <c r="K1144" s="109"/>
      <c r="L1144" s="109"/>
    </row>
    <row r="1145" spans="10:12" ht="15">
      <c r="J1145" s="109"/>
      <c r="K1145" s="109"/>
      <c r="L1145" s="109"/>
    </row>
    <row r="1146" spans="10:12" ht="15">
      <c r="J1146" s="109"/>
      <c r="K1146" s="109"/>
      <c r="L1146" s="109"/>
    </row>
    <row r="1147" spans="10:12" ht="15">
      <c r="J1147" s="109"/>
      <c r="K1147" s="109"/>
      <c r="L1147" s="109"/>
    </row>
    <row r="1148" spans="10:12" ht="15">
      <c r="J1148" s="109"/>
      <c r="K1148" s="109"/>
      <c r="L1148" s="109"/>
    </row>
    <row r="1149" spans="10:12" ht="15">
      <c r="J1149" s="109"/>
      <c r="K1149" s="109"/>
      <c r="L1149" s="109"/>
    </row>
    <row r="1150" spans="10:12" ht="15">
      <c r="J1150" s="109"/>
      <c r="K1150" s="109"/>
      <c r="L1150" s="109"/>
    </row>
    <row r="1151" spans="10:12" ht="15">
      <c r="J1151" s="109"/>
      <c r="K1151" s="109"/>
      <c r="L1151" s="109"/>
    </row>
    <row r="1152" spans="10:12" ht="15">
      <c r="J1152" s="109"/>
      <c r="K1152" s="109"/>
      <c r="L1152" s="109"/>
    </row>
    <row r="1153" spans="10:12" ht="15">
      <c r="J1153" s="109"/>
      <c r="K1153" s="109"/>
      <c r="L1153" s="109"/>
    </row>
    <row r="1154" spans="10:12" ht="15">
      <c r="J1154" s="109"/>
      <c r="K1154" s="109"/>
      <c r="L1154" s="109"/>
    </row>
    <row r="1155" spans="10:12" ht="15">
      <c r="J1155" s="109"/>
      <c r="K1155" s="109"/>
      <c r="L1155" s="109"/>
    </row>
    <row r="1156" spans="10:12" ht="15">
      <c r="J1156" s="109"/>
      <c r="K1156" s="109"/>
      <c r="L1156" s="109"/>
    </row>
    <row r="1157" spans="10:12" ht="15">
      <c r="J1157" s="109"/>
      <c r="K1157" s="109"/>
      <c r="L1157" s="109"/>
    </row>
    <row r="1158" spans="10:12" ht="15">
      <c r="J1158" s="109"/>
      <c r="K1158" s="109"/>
      <c r="L1158" s="109"/>
    </row>
    <row r="1159" spans="10:12" ht="15">
      <c r="J1159" s="109"/>
      <c r="K1159" s="109"/>
      <c r="L1159" s="109"/>
    </row>
    <row r="1160" spans="10:12" ht="15">
      <c r="J1160" s="109"/>
      <c r="K1160" s="109"/>
      <c r="L1160" s="109"/>
    </row>
    <row r="1161" spans="10:12" ht="15">
      <c r="J1161" s="109"/>
      <c r="K1161" s="109"/>
      <c r="L1161" s="109"/>
    </row>
    <row r="1162" spans="10:12" ht="15">
      <c r="J1162" s="109"/>
      <c r="K1162" s="109"/>
      <c r="L1162" s="109"/>
    </row>
    <row r="1163" spans="10:12" ht="15">
      <c r="J1163" s="109"/>
      <c r="K1163" s="109"/>
      <c r="L1163" s="109"/>
    </row>
    <row r="1164" spans="10:12" ht="15">
      <c r="J1164" s="109"/>
      <c r="K1164" s="109"/>
      <c r="L1164" s="109"/>
    </row>
    <row r="1165" spans="10:12" ht="15">
      <c r="J1165" s="109"/>
      <c r="K1165" s="109"/>
      <c r="L1165" s="109"/>
    </row>
    <row r="1166" spans="10:12" ht="15">
      <c r="J1166" s="109"/>
      <c r="K1166" s="109"/>
      <c r="L1166" s="109"/>
    </row>
    <row r="1167" spans="10:12" ht="15">
      <c r="J1167" s="109"/>
      <c r="K1167" s="109"/>
      <c r="L1167" s="109"/>
    </row>
    <row r="1168" spans="10:12" ht="15">
      <c r="J1168" s="109"/>
      <c r="K1168" s="109"/>
      <c r="L1168" s="109"/>
    </row>
    <row r="1169" spans="10:12" ht="15">
      <c r="J1169" s="109"/>
      <c r="K1169" s="109"/>
      <c r="L1169" s="109"/>
    </row>
    <row r="1170" spans="10:12" ht="15">
      <c r="J1170" s="109"/>
      <c r="K1170" s="109"/>
      <c r="L1170" s="109"/>
    </row>
    <row r="1171" spans="10:12" ht="15">
      <c r="J1171" s="109"/>
      <c r="K1171" s="109"/>
      <c r="L1171" s="109"/>
    </row>
    <row r="1172" spans="10:12" ht="15">
      <c r="J1172" s="109"/>
      <c r="K1172" s="109"/>
      <c r="L1172" s="109"/>
    </row>
    <row r="1173" spans="10:12" ht="15">
      <c r="J1173" s="109"/>
      <c r="K1173" s="109"/>
      <c r="L1173" s="109"/>
    </row>
    <row r="1174" spans="10:12" ht="15">
      <c r="J1174" s="109"/>
      <c r="K1174" s="109"/>
      <c r="L1174" s="109"/>
    </row>
    <row r="1175" spans="10:12" ht="15">
      <c r="J1175" s="109"/>
      <c r="K1175" s="109"/>
      <c r="L1175" s="109"/>
    </row>
    <row r="1176" spans="10:12" ht="15">
      <c r="J1176" s="109"/>
      <c r="K1176" s="109"/>
      <c r="L1176" s="109"/>
    </row>
    <row r="1177" spans="10:12" ht="15">
      <c r="J1177" s="109"/>
      <c r="K1177" s="109"/>
      <c r="L1177" s="109"/>
    </row>
    <row r="1178" spans="10:12" ht="15">
      <c r="J1178" s="109"/>
      <c r="K1178" s="109"/>
      <c r="L1178" s="109"/>
    </row>
    <row r="1179" spans="10:12" ht="15">
      <c r="J1179" s="109"/>
      <c r="K1179" s="109"/>
      <c r="L1179" s="109"/>
    </row>
    <row r="1180" spans="10:12" ht="15">
      <c r="J1180" s="109"/>
      <c r="K1180" s="109"/>
      <c r="L1180" s="109"/>
    </row>
    <row r="1181" spans="10:12" ht="15">
      <c r="J1181" s="109"/>
      <c r="K1181" s="109"/>
      <c r="L1181" s="109"/>
    </row>
    <row r="1182" spans="10:12" ht="15">
      <c r="J1182" s="109"/>
      <c r="K1182" s="109"/>
      <c r="L1182" s="109"/>
    </row>
    <row r="1183" spans="10:12" ht="15">
      <c r="J1183" s="109"/>
      <c r="K1183" s="109"/>
      <c r="L1183" s="109"/>
    </row>
    <row r="1184" spans="10:12" ht="15">
      <c r="J1184" s="109"/>
      <c r="K1184" s="109"/>
      <c r="L1184" s="109"/>
    </row>
    <row r="1185" spans="10:12" ht="15">
      <c r="J1185" s="109"/>
      <c r="K1185" s="109"/>
      <c r="L1185" s="109"/>
    </row>
    <row r="1186" spans="10:12" ht="15">
      <c r="J1186" s="109"/>
      <c r="K1186" s="109"/>
      <c r="L1186" s="109"/>
    </row>
    <row r="1187" spans="10:12" ht="15">
      <c r="J1187" s="109"/>
      <c r="K1187" s="109"/>
      <c r="L1187" s="109"/>
    </row>
    <row r="1188" spans="10:12" ht="15">
      <c r="J1188" s="109"/>
      <c r="K1188" s="109"/>
      <c r="L1188" s="109"/>
    </row>
    <row r="1189" spans="10:12" ht="15">
      <c r="J1189" s="109"/>
      <c r="K1189" s="109"/>
      <c r="L1189" s="109"/>
    </row>
    <row r="1190" spans="10:12" ht="15">
      <c r="J1190" s="109"/>
      <c r="K1190" s="109"/>
      <c r="L1190" s="109"/>
    </row>
    <row r="1191" spans="10:12" ht="15">
      <c r="J1191" s="109"/>
      <c r="K1191" s="109"/>
      <c r="L1191" s="109"/>
    </row>
    <row r="1192" spans="10:12" ht="15">
      <c r="J1192" s="109"/>
      <c r="K1192" s="109"/>
      <c r="L1192" s="109"/>
    </row>
    <row r="1193" spans="10:12" ht="15">
      <c r="J1193" s="109"/>
      <c r="K1193" s="109"/>
      <c r="L1193" s="109"/>
    </row>
    <row r="1194" spans="10:12" ht="15">
      <c r="J1194" s="109"/>
      <c r="K1194" s="109"/>
      <c r="L1194" s="109"/>
    </row>
    <row r="1195" spans="10:12" ht="15">
      <c r="J1195" s="109"/>
      <c r="K1195" s="109"/>
      <c r="L1195" s="109"/>
    </row>
    <row r="1196" spans="10:12" ht="15">
      <c r="J1196" s="109"/>
      <c r="K1196" s="109"/>
      <c r="L1196" s="109"/>
    </row>
    <row r="1197" spans="10:12" ht="15">
      <c r="J1197" s="109"/>
      <c r="K1197" s="109"/>
      <c r="L1197" s="109"/>
    </row>
    <row r="1198" spans="10:12" ht="15">
      <c r="J1198" s="109"/>
      <c r="K1198" s="109"/>
      <c r="L1198" s="109"/>
    </row>
    <row r="1199" spans="10:12" ht="15">
      <c r="J1199" s="109"/>
      <c r="K1199" s="109"/>
      <c r="L1199" s="109"/>
    </row>
    <row r="1200" spans="10:12" ht="15">
      <c r="J1200" s="109"/>
      <c r="K1200" s="109"/>
      <c r="L1200" s="109"/>
    </row>
    <row r="1201" spans="10:12" ht="15">
      <c r="J1201" s="109"/>
      <c r="K1201" s="109"/>
      <c r="L1201" s="109"/>
    </row>
    <row r="1202" spans="10:12" ht="15">
      <c r="J1202" s="109"/>
      <c r="K1202" s="109"/>
      <c r="L1202" s="109"/>
    </row>
    <row r="1203" spans="10:12" ht="15">
      <c r="J1203" s="109"/>
      <c r="K1203" s="109"/>
      <c r="L1203" s="109"/>
    </row>
    <row r="1204" spans="10:12" ht="15">
      <c r="J1204" s="109"/>
      <c r="K1204" s="109"/>
      <c r="L1204" s="109"/>
    </row>
    <row r="1205" spans="10:12" ht="15">
      <c r="J1205" s="109"/>
      <c r="K1205" s="109"/>
      <c r="L1205" s="109"/>
    </row>
    <row r="1206" spans="10:12" ht="15">
      <c r="J1206" s="109"/>
      <c r="K1206" s="109"/>
      <c r="L1206" s="109"/>
    </row>
    <row r="1207" spans="10:12" ht="15">
      <c r="J1207" s="109"/>
      <c r="K1207" s="109"/>
      <c r="L1207" s="109"/>
    </row>
    <row r="1208" spans="10:12" ht="15">
      <c r="J1208" s="109"/>
      <c r="K1208" s="109"/>
      <c r="L1208" s="109"/>
    </row>
    <row r="1209" spans="10:12" ht="15">
      <c r="J1209" s="109"/>
      <c r="K1209" s="109"/>
      <c r="L1209" s="109"/>
    </row>
    <row r="1210" spans="10:12" ht="15">
      <c r="J1210" s="109"/>
      <c r="K1210" s="109"/>
      <c r="L1210" s="109"/>
    </row>
    <row r="1211" spans="10:12" ht="15">
      <c r="J1211" s="109"/>
      <c r="K1211" s="109"/>
      <c r="L1211" s="109"/>
    </row>
    <row r="1212" spans="10:12" ht="15">
      <c r="J1212" s="109"/>
      <c r="K1212" s="109"/>
      <c r="L1212" s="109"/>
    </row>
    <row r="1213" spans="10:12" ht="15">
      <c r="J1213" s="109"/>
      <c r="K1213" s="109"/>
      <c r="L1213" s="109"/>
    </row>
    <row r="1214" spans="10:12" ht="15">
      <c r="J1214" s="109"/>
      <c r="K1214" s="109"/>
      <c r="L1214" s="109"/>
    </row>
    <row r="1215" spans="10:12" ht="15">
      <c r="J1215" s="109"/>
      <c r="K1215" s="109"/>
      <c r="L1215" s="109"/>
    </row>
    <row r="1216" spans="10:12" ht="15">
      <c r="J1216" s="109"/>
      <c r="K1216" s="109"/>
      <c r="L1216" s="109"/>
    </row>
    <row r="1217" spans="10:12" ht="15">
      <c r="J1217" s="109"/>
      <c r="K1217" s="109"/>
      <c r="L1217" s="109"/>
    </row>
    <row r="1218" spans="10:12" ht="15">
      <c r="J1218" s="109"/>
      <c r="K1218" s="109"/>
      <c r="L1218" s="109"/>
    </row>
    <row r="1219" spans="10:12" ht="15">
      <c r="J1219" s="109"/>
      <c r="K1219" s="109"/>
      <c r="L1219" s="109"/>
    </row>
    <row r="1220" spans="10:12" ht="15">
      <c r="J1220" s="109"/>
      <c r="K1220" s="109"/>
      <c r="L1220" s="109"/>
    </row>
    <row r="1221" spans="10:12" ht="15">
      <c r="J1221" s="109"/>
      <c r="K1221" s="109"/>
      <c r="L1221" s="109"/>
    </row>
    <row r="1222" spans="10:12" ht="15">
      <c r="J1222" s="109"/>
      <c r="K1222" s="109"/>
      <c r="L1222" s="109"/>
    </row>
    <row r="1223" spans="10:12" ht="15">
      <c r="J1223" s="109"/>
      <c r="K1223" s="109"/>
      <c r="L1223" s="109"/>
    </row>
    <row r="1224" spans="10:12" ht="15">
      <c r="J1224" s="109"/>
      <c r="K1224" s="109"/>
      <c r="L1224" s="109"/>
    </row>
    <row r="1225" spans="10:12" ht="15">
      <c r="J1225" s="109"/>
      <c r="K1225" s="109"/>
      <c r="L1225" s="109"/>
    </row>
    <row r="1226" spans="10:12" ht="15">
      <c r="J1226" s="109"/>
      <c r="K1226" s="109"/>
      <c r="L1226" s="109"/>
    </row>
    <row r="1227" spans="10:12" ht="15">
      <c r="J1227" s="109"/>
      <c r="K1227" s="109"/>
      <c r="L1227" s="109"/>
    </row>
    <row r="1228" spans="10:12" ht="15">
      <c r="J1228" s="109"/>
      <c r="K1228" s="109"/>
      <c r="L1228" s="109"/>
    </row>
    <row r="1229" spans="10:12" ht="15">
      <c r="J1229" s="109"/>
      <c r="K1229" s="109"/>
      <c r="L1229" s="109"/>
    </row>
    <row r="1230" spans="10:12" ht="15">
      <c r="J1230" s="109"/>
      <c r="K1230" s="109"/>
      <c r="L1230" s="109"/>
    </row>
    <row r="1231" spans="10:12" ht="15">
      <c r="J1231" s="109"/>
      <c r="K1231" s="109"/>
      <c r="L1231" s="109"/>
    </row>
    <row r="1232" spans="10:12" ht="15">
      <c r="J1232" s="109"/>
      <c r="K1232" s="109"/>
      <c r="L1232" s="109"/>
    </row>
    <row r="1233" spans="10:12" ht="15">
      <c r="J1233" s="109"/>
      <c r="K1233" s="109"/>
      <c r="L1233" s="109"/>
    </row>
    <row r="1234" spans="10:12" ht="15">
      <c r="J1234" s="109"/>
      <c r="K1234" s="109"/>
      <c r="L1234" s="109"/>
    </row>
    <row r="1235" spans="10:12" ht="15">
      <c r="J1235" s="109"/>
      <c r="K1235" s="109"/>
      <c r="L1235" s="109"/>
    </row>
    <row r="1236" spans="10:12" ht="15">
      <c r="J1236" s="109"/>
      <c r="K1236" s="109"/>
      <c r="L1236" s="109"/>
    </row>
    <row r="1237" spans="10:12" ht="15">
      <c r="J1237" s="109"/>
      <c r="K1237" s="109"/>
      <c r="L1237" s="109"/>
    </row>
    <row r="1238" spans="10:12" ht="15">
      <c r="J1238" s="109"/>
      <c r="K1238" s="109"/>
      <c r="L1238" s="109"/>
    </row>
    <row r="1239" spans="10:12" ht="15">
      <c r="J1239" s="109"/>
      <c r="K1239" s="109"/>
      <c r="L1239" s="109"/>
    </row>
    <row r="1240" spans="10:12" ht="15">
      <c r="J1240" s="109"/>
      <c r="K1240" s="109"/>
      <c r="L1240" s="109"/>
    </row>
    <row r="1241" spans="10:12" ht="15">
      <c r="J1241" s="109"/>
      <c r="K1241" s="109"/>
      <c r="L1241" s="109"/>
    </row>
    <row r="1242" spans="10:12" ht="15">
      <c r="J1242" s="109"/>
      <c r="K1242" s="109"/>
      <c r="L1242" s="109"/>
    </row>
    <row r="1243" spans="10:12" ht="15">
      <c r="J1243" s="109"/>
      <c r="K1243" s="109"/>
      <c r="L1243" s="109"/>
    </row>
    <row r="1244" spans="10:12" ht="15">
      <c r="J1244" s="109"/>
      <c r="K1244" s="109"/>
      <c r="L1244" s="109"/>
    </row>
    <row r="1245" spans="10:12" ht="15">
      <c r="J1245" s="109"/>
      <c r="K1245" s="109"/>
      <c r="L1245" s="109"/>
    </row>
    <row r="1246" spans="10:12" ht="15">
      <c r="J1246" s="109"/>
      <c r="K1246" s="109"/>
      <c r="L1246" s="109"/>
    </row>
    <row r="1247" spans="10:12" ht="15">
      <c r="J1247" s="109"/>
      <c r="K1247" s="109"/>
      <c r="L1247" s="109"/>
    </row>
    <row r="1248" spans="10:12" ht="15">
      <c r="J1248" s="109"/>
      <c r="K1248" s="109"/>
      <c r="L1248" s="109"/>
    </row>
    <row r="1249" spans="10:12" ht="15">
      <c r="J1249" s="109"/>
      <c r="K1249" s="109"/>
      <c r="L1249" s="109"/>
    </row>
    <row r="1250" spans="10:12" ht="15">
      <c r="J1250" s="109"/>
      <c r="K1250" s="109"/>
      <c r="L1250" s="109"/>
    </row>
    <row r="1251" spans="10:12" ht="15">
      <c r="J1251" s="109"/>
      <c r="K1251" s="109"/>
      <c r="L1251" s="109"/>
    </row>
    <row r="1252" spans="10:12" ht="15">
      <c r="J1252" s="109"/>
      <c r="K1252" s="109"/>
      <c r="L1252" s="109"/>
    </row>
    <row r="1253" spans="10:12" ht="15">
      <c r="J1253" s="109"/>
      <c r="K1253" s="109"/>
      <c r="L1253" s="109"/>
    </row>
    <row r="1254" spans="10:12" ht="15">
      <c r="J1254" s="109"/>
      <c r="K1254" s="109"/>
      <c r="L1254" s="109"/>
    </row>
    <row r="1255" spans="10:12" ht="15">
      <c r="J1255" s="109"/>
      <c r="K1255" s="109"/>
      <c r="L1255" s="109"/>
    </row>
    <row r="1256" spans="10:12" ht="15">
      <c r="J1256" s="109"/>
      <c r="K1256" s="109"/>
      <c r="L1256" s="109"/>
    </row>
    <row r="1257" spans="10:12" ht="15">
      <c r="J1257" s="109"/>
      <c r="K1257" s="109"/>
      <c r="L1257" s="109"/>
    </row>
    <row r="1258" spans="10:12" ht="15">
      <c r="J1258" s="109"/>
      <c r="K1258" s="109"/>
      <c r="L1258" s="109"/>
    </row>
    <row r="1259" spans="10:12" ht="15">
      <c r="J1259" s="109"/>
      <c r="K1259" s="109"/>
      <c r="L1259" s="109"/>
    </row>
    <row r="1260" spans="10:12" ht="15">
      <c r="J1260" s="109"/>
      <c r="K1260" s="109"/>
      <c r="L1260" s="109"/>
    </row>
    <row r="1261" spans="10:12" ht="15">
      <c r="J1261" s="109"/>
      <c r="K1261" s="109"/>
      <c r="L1261" s="109"/>
    </row>
    <row r="1262" spans="10:12" ht="15">
      <c r="J1262" s="109"/>
      <c r="K1262" s="109"/>
      <c r="L1262" s="109"/>
    </row>
    <row r="1263" spans="10:12" ht="15">
      <c r="J1263" s="109"/>
      <c r="K1263" s="109"/>
      <c r="L1263" s="109"/>
    </row>
    <row r="1264" spans="10:12" ht="15">
      <c r="J1264" s="109"/>
      <c r="K1264" s="109"/>
      <c r="L1264" s="109"/>
    </row>
    <row r="1265" spans="10:12" ht="15">
      <c r="J1265" s="109"/>
      <c r="K1265" s="109"/>
      <c r="L1265" s="109"/>
    </row>
    <row r="1266" spans="10:12" ht="15">
      <c r="J1266" s="109"/>
      <c r="K1266" s="109"/>
      <c r="L1266" s="109"/>
    </row>
    <row r="1267" spans="10:12" ht="15">
      <c r="J1267" s="109"/>
      <c r="K1267" s="109"/>
      <c r="L1267" s="109"/>
    </row>
    <row r="1268" spans="10:12" ht="15">
      <c r="J1268" s="109"/>
      <c r="K1268" s="109"/>
      <c r="L1268" s="109"/>
    </row>
    <row r="1269" spans="10:12" ht="15">
      <c r="J1269" s="109"/>
      <c r="K1269" s="109"/>
      <c r="L1269" s="109"/>
    </row>
    <row r="1270" spans="10:12" ht="15">
      <c r="J1270" s="109"/>
      <c r="K1270" s="109"/>
      <c r="L1270" s="109"/>
    </row>
    <row r="1271" spans="10:12" ht="15">
      <c r="J1271" s="109"/>
      <c r="K1271" s="109"/>
      <c r="L1271" s="109"/>
    </row>
    <row r="1272" spans="10:12" ht="15">
      <c r="J1272" s="109"/>
      <c r="K1272" s="109"/>
      <c r="L1272" s="109"/>
    </row>
    <row r="1273" spans="10:12" ht="15">
      <c r="J1273" s="109"/>
      <c r="K1273" s="109"/>
      <c r="L1273" s="109"/>
    </row>
    <row r="1274" spans="10:12" ht="15">
      <c r="J1274" s="109"/>
      <c r="K1274" s="109"/>
      <c r="L1274" s="109"/>
    </row>
    <row r="1275" spans="10:12" ht="15">
      <c r="J1275" s="109"/>
      <c r="K1275" s="109"/>
      <c r="L1275" s="109"/>
    </row>
    <row r="1276" spans="10:12" ht="15">
      <c r="J1276" s="109"/>
      <c r="K1276" s="109"/>
      <c r="L1276" s="109"/>
    </row>
    <row r="1277" spans="10:12" ht="15">
      <c r="J1277" s="109"/>
      <c r="K1277" s="109"/>
      <c r="L1277" s="109"/>
    </row>
    <row r="1278" spans="10:12" ht="15">
      <c r="J1278" s="109"/>
      <c r="K1278" s="109"/>
      <c r="L1278" s="109"/>
    </row>
    <row r="1279" spans="10:12" ht="15">
      <c r="J1279" s="109"/>
      <c r="K1279" s="109"/>
      <c r="L1279" s="109"/>
    </row>
    <row r="1280" spans="10:12" ht="15">
      <c r="J1280" s="109"/>
      <c r="K1280" s="109"/>
      <c r="L1280" s="109"/>
    </row>
    <row r="1281" spans="10:12" ht="15">
      <c r="J1281" s="109"/>
      <c r="K1281" s="109"/>
      <c r="L1281" s="109"/>
    </row>
    <row r="1282" spans="10:12" ht="15">
      <c r="J1282" s="109"/>
      <c r="K1282" s="109"/>
      <c r="L1282" s="109"/>
    </row>
    <row r="1283" spans="10:12" ht="15">
      <c r="J1283" s="109"/>
      <c r="K1283" s="109"/>
      <c r="L1283" s="109"/>
    </row>
    <row r="1284" spans="10:12" ht="15">
      <c r="J1284" s="109"/>
      <c r="K1284" s="109"/>
      <c r="L1284" s="109"/>
    </row>
    <row r="1285" spans="10:12" ht="15">
      <c r="J1285" s="109"/>
      <c r="K1285" s="109"/>
      <c r="L1285" s="109"/>
    </row>
    <row r="1286" spans="10:12" ht="15">
      <c r="J1286" s="109"/>
      <c r="K1286" s="109"/>
      <c r="L1286" s="109"/>
    </row>
    <row r="1287" spans="10:12" ht="15">
      <c r="J1287" s="109"/>
      <c r="K1287" s="109"/>
      <c r="L1287" s="109"/>
    </row>
    <row r="1288" spans="10:12" ht="15">
      <c r="J1288" s="109"/>
      <c r="K1288" s="109"/>
      <c r="L1288" s="109"/>
    </row>
    <row r="1289" spans="10:12" ht="15">
      <c r="J1289" s="109"/>
      <c r="K1289" s="109"/>
      <c r="L1289" s="109"/>
    </row>
    <row r="1290" spans="10:12" ht="15">
      <c r="J1290" s="109"/>
      <c r="K1290" s="109"/>
      <c r="L1290" s="109"/>
    </row>
    <row r="1291" spans="10:12" ht="15">
      <c r="J1291" s="109"/>
      <c r="K1291" s="109"/>
      <c r="L1291" s="109"/>
    </row>
    <row r="1292" spans="10:12" ht="15">
      <c r="J1292" s="109"/>
      <c r="K1292" s="109"/>
      <c r="L1292" s="109"/>
    </row>
    <row r="1293" spans="10:12" ht="15">
      <c r="J1293" s="109"/>
      <c r="K1293" s="109"/>
      <c r="L1293" s="109"/>
    </row>
    <row r="1294" spans="10:12" ht="15">
      <c r="J1294" s="109"/>
      <c r="K1294" s="109"/>
      <c r="L1294" s="109"/>
    </row>
    <row r="1295" spans="10:12" ht="15">
      <c r="J1295" s="109"/>
      <c r="K1295" s="109"/>
      <c r="L1295" s="109"/>
    </row>
    <row r="1296" spans="10:12" ht="15">
      <c r="J1296" s="109"/>
      <c r="K1296" s="109"/>
      <c r="L1296" s="109"/>
    </row>
    <row r="1297" spans="10:12" ht="15">
      <c r="J1297" s="109"/>
      <c r="K1297" s="109"/>
      <c r="L1297" s="109"/>
    </row>
    <row r="1298" spans="10:12" ht="15">
      <c r="J1298" s="109"/>
      <c r="K1298" s="109"/>
      <c r="L1298" s="109"/>
    </row>
    <row r="1299" spans="10:12" ht="15">
      <c r="J1299" s="109"/>
      <c r="K1299" s="109"/>
      <c r="L1299" s="109"/>
    </row>
    <row r="1300" spans="10:12" ht="15">
      <c r="J1300" s="109"/>
      <c r="K1300" s="109"/>
      <c r="L1300" s="109"/>
    </row>
    <row r="1301" spans="10:12" ht="15">
      <c r="J1301" s="109"/>
      <c r="K1301" s="109"/>
      <c r="L1301" s="109"/>
    </row>
    <row r="1302" spans="10:12" ht="15">
      <c r="J1302" s="109"/>
      <c r="K1302" s="109"/>
      <c r="L1302" s="109"/>
    </row>
    <row r="1303" spans="10:12" ht="15">
      <c r="J1303" s="109"/>
      <c r="K1303" s="109"/>
      <c r="L1303" s="109"/>
    </row>
    <row r="1304" spans="10:12" ht="15">
      <c r="J1304" s="109"/>
      <c r="K1304" s="109"/>
      <c r="L1304" s="109"/>
    </row>
    <row r="1305" spans="10:12" ht="15">
      <c r="J1305" s="109"/>
      <c r="K1305" s="109"/>
      <c r="L1305" s="109"/>
    </row>
    <row r="1306" spans="10:12" ht="15">
      <c r="J1306" s="109"/>
      <c r="K1306" s="109"/>
      <c r="L1306" s="109"/>
    </row>
    <row r="1307" spans="10:12" ht="15">
      <c r="J1307" s="109"/>
      <c r="K1307" s="109"/>
      <c r="L1307" s="109"/>
    </row>
    <row r="1308" spans="10:12" ht="15">
      <c r="J1308" s="109"/>
      <c r="K1308" s="109"/>
      <c r="L1308" s="109"/>
    </row>
    <row r="1309" spans="10:12" ht="15">
      <c r="J1309" s="109"/>
      <c r="K1309" s="109"/>
      <c r="L1309" s="109"/>
    </row>
    <row r="1310" spans="10:12" ht="15">
      <c r="J1310" s="109"/>
      <c r="K1310" s="109"/>
      <c r="L1310" s="109"/>
    </row>
    <row r="1311" spans="10:12" ht="15">
      <c r="J1311" s="109"/>
      <c r="K1311" s="109"/>
      <c r="L1311" s="109"/>
    </row>
    <row r="1312" spans="10:12" ht="15">
      <c r="J1312" s="109"/>
      <c r="K1312" s="109"/>
      <c r="L1312" s="109"/>
    </row>
    <row r="1313" spans="10:12" ht="15">
      <c r="J1313" s="109"/>
      <c r="K1313" s="109"/>
      <c r="L1313" s="109"/>
    </row>
    <row r="1314" spans="10:12" ht="15">
      <c r="J1314" s="109"/>
      <c r="K1314" s="109"/>
      <c r="L1314" s="109"/>
    </row>
    <row r="1315" spans="10:12" ht="15">
      <c r="J1315" s="109"/>
      <c r="K1315" s="109"/>
      <c r="L1315" s="109"/>
    </row>
    <row r="1316" spans="10:12" ht="15">
      <c r="J1316" s="109"/>
      <c r="K1316" s="109"/>
      <c r="L1316" s="109"/>
    </row>
    <row r="1317" spans="10:12" ht="15">
      <c r="J1317" s="109"/>
      <c r="K1317" s="109"/>
      <c r="L1317" s="109"/>
    </row>
    <row r="1318" spans="10:12" ht="15">
      <c r="J1318" s="109"/>
      <c r="K1318" s="109"/>
      <c r="L1318" s="109"/>
    </row>
    <row r="1319" spans="10:12" ht="15">
      <c r="J1319" s="109"/>
      <c r="K1319" s="109"/>
      <c r="L1319" s="109"/>
    </row>
    <row r="1320" spans="10:12" ht="15">
      <c r="J1320" s="109"/>
      <c r="K1320" s="109"/>
      <c r="L1320" s="109"/>
    </row>
    <row r="1321" spans="10:12" ht="15">
      <c r="J1321" s="109"/>
      <c r="K1321" s="109"/>
      <c r="L1321" s="109"/>
    </row>
    <row r="1322" spans="10:12" ht="15">
      <c r="J1322" s="109"/>
      <c r="K1322" s="109"/>
      <c r="L1322" s="109"/>
    </row>
    <row r="1323" spans="10:12" ht="15">
      <c r="J1323" s="109"/>
      <c r="K1323" s="109"/>
      <c r="L1323" s="109"/>
    </row>
    <row r="1324" spans="10:12" ht="15">
      <c r="J1324" s="109"/>
      <c r="K1324" s="109"/>
      <c r="L1324" s="109"/>
    </row>
    <row r="1325" spans="10:12" ht="15">
      <c r="J1325" s="109"/>
      <c r="K1325" s="109"/>
      <c r="L1325" s="109"/>
    </row>
    <row r="1326" spans="10:12" ht="15">
      <c r="J1326" s="109"/>
      <c r="K1326" s="109"/>
      <c r="L1326" s="109"/>
    </row>
    <row r="1327" spans="10:12" ht="15">
      <c r="J1327" s="109"/>
      <c r="K1327" s="109"/>
      <c r="L1327" s="109"/>
    </row>
    <row r="1328" spans="10:12" ht="15">
      <c r="J1328" s="109"/>
      <c r="K1328" s="109"/>
      <c r="L1328" s="109"/>
    </row>
    <row r="1329" spans="10:12" ht="15">
      <c r="J1329" s="109"/>
      <c r="K1329" s="109"/>
      <c r="L1329" s="109"/>
    </row>
    <row r="1330" spans="10:12" ht="15">
      <c r="J1330" s="109"/>
      <c r="K1330" s="109"/>
      <c r="L1330" s="109"/>
    </row>
    <row r="1331" spans="10:12" ht="15">
      <c r="J1331" s="109"/>
      <c r="K1331" s="109"/>
      <c r="L1331" s="109"/>
    </row>
    <row r="1332" spans="10:12" ht="15">
      <c r="J1332" s="109"/>
      <c r="K1332" s="109"/>
      <c r="L1332" s="109"/>
    </row>
    <row r="1333" spans="10:12" ht="15">
      <c r="J1333" s="109"/>
      <c r="K1333" s="109"/>
      <c r="L1333" s="109"/>
    </row>
    <row r="1334" spans="10:12" ht="15">
      <c r="J1334" s="109"/>
      <c r="K1334" s="109"/>
      <c r="L1334" s="109"/>
    </row>
    <row r="1335" spans="10:12" ht="15">
      <c r="J1335" s="109"/>
      <c r="K1335" s="109"/>
      <c r="L1335" s="109"/>
    </row>
    <row r="1336" spans="10:12" ht="15">
      <c r="J1336" s="109"/>
      <c r="K1336" s="109"/>
      <c r="L1336" s="109"/>
    </row>
    <row r="1337" spans="10:12" ht="15">
      <c r="J1337" s="109"/>
      <c r="K1337" s="109"/>
      <c r="L1337" s="109"/>
    </row>
    <row r="1338" spans="10:12" ht="15">
      <c r="J1338" s="109"/>
      <c r="K1338" s="109"/>
      <c r="L1338" s="109"/>
    </row>
    <row r="1339" spans="10:12" ht="15">
      <c r="J1339" s="109"/>
      <c r="K1339" s="109"/>
      <c r="L1339" s="109"/>
    </row>
    <row r="1340" spans="10:12" ht="15">
      <c r="J1340" s="109"/>
      <c r="K1340" s="109"/>
      <c r="L1340" s="109"/>
    </row>
    <row r="1341" spans="10:12" ht="15">
      <c r="J1341" s="109"/>
      <c r="K1341" s="109"/>
      <c r="L1341" s="109"/>
    </row>
    <row r="1342" spans="10:12" ht="15">
      <c r="J1342" s="109"/>
      <c r="K1342" s="109"/>
      <c r="L1342" s="109"/>
    </row>
    <row r="1343" spans="10:12" ht="15">
      <c r="J1343" s="109"/>
      <c r="K1343" s="109"/>
      <c r="L1343" s="109"/>
    </row>
    <row r="1344" spans="10:12" ht="15">
      <c r="J1344" s="109"/>
      <c r="K1344" s="109"/>
      <c r="L1344" s="109"/>
    </row>
    <row r="1345" spans="10:12" ht="15">
      <c r="J1345" s="109"/>
      <c r="K1345" s="109"/>
      <c r="L1345" s="109"/>
    </row>
    <row r="1346" spans="10:12" ht="15">
      <c r="J1346" s="109"/>
      <c r="K1346" s="109"/>
      <c r="L1346" s="109"/>
    </row>
    <row r="1347" spans="10:12" ht="15">
      <c r="J1347" s="109"/>
      <c r="K1347" s="109"/>
      <c r="L1347" s="109"/>
    </row>
    <row r="1348" spans="10:12" ht="15">
      <c r="J1348" s="109"/>
      <c r="K1348" s="109"/>
      <c r="L1348" s="109"/>
    </row>
    <row r="1349" spans="10:12" ht="15">
      <c r="J1349" s="109"/>
      <c r="K1349" s="109"/>
      <c r="L1349" s="109"/>
    </row>
    <row r="1350" spans="10:12" ht="15">
      <c r="J1350" s="109"/>
      <c r="K1350" s="109"/>
      <c r="L1350" s="109"/>
    </row>
    <row r="1351" spans="10:12" ht="15">
      <c r="J1351" s="109"/>
      <c r="K1351" s="109"/>
      <c r="L1351" s="109"/>
    </row>
    <row r="1352" spans="10:12" ht="15">
      <c r="J1352" s="109"/>
      <c r="K1352" s="109"/>
      <c r="L1352" s="109"/>
    </row>
    <row r="1353" spans="10:12" ht="15">
      <c r="J1353" s="109"/>
      <c r="K1353" s="109"/>
      <c r="L1353" s="109"/>
    </row>
    <row r="1354" spans="10:12" ht="15">
      <c r="J1354" s="109"/>
      <c r="K1354" s="109"/>
      <c r="L1354" s="109"/>
    </row>
    <row r="1355" spans="10:12" ht="15">
      <c r="J1355" s="109"/>
      <c r="K1355" s="109"/>
      <c r="L1355" s="109"/>
    </row>
    <row r="1356" spans="10:12" ht="15">
      <c r="J1356" s="109"/>
      <c r="K1356" s="109"/>
      <c r="L1356" s="109"/>
    </row>
    <row r="1357" spans="10:12" ht="15">
      <c r="J1357" s="109"/>
      <c r="K1357" s="109"/>
      <c r="L1357" s="109"/>
    </row>
    <row r="1358" spans="10:12" ht="15">
      <c r="J1358" s="109"/>
      <c r="K1358" s="109"/>
      <c r="L1358" s="109"/>
    </row>
    <row r="1359" spans="10:12" ht="15">
      <c r="J1359" s="109"/>
      <c r="K1359" s="109"/>
      <c r="L1359" s="109"/>
    </row>
    <row r="1360" spans="10:12" ht="15">
      <c r="J1360" s="109"/>
      <c r="K1360" s="109"/>
      <c r="L1360" s="109"/>
    </row>
    <row r="1361" spans="10:12" ht="15">
      <c r="J1361" s="109"/>
      <c r="K1361" s="109"/>
      <c r="L1361" s="109"/>
    </row>
    <row r="1362" spans="10:12" ht="15">
      <c r="J1362" s="109"/>
      <c r="K1362" s="109"/>
      <c r="L1362" s="109"/>
    </row>
    <row r="1363" spans="10:12" ht="15">
      <c r="J1363" s="109"/>
      <c r="K1363" s="109"/>
      <c r="L1363" s="109"/>
    </row>
    <row r="1364" spans="10:12" ht="15">
      <c r="J1364" s="109"/>
      <c r="K1364" s="109"/>
      <c r="L1364" s="109"/>
    </row>
    <row r="1365" spans="10:12" ht="15">
      <c r="J1365" s="109"/>
      <c r="K1365" s="109"/>
      <c r="L1365" s="109"/>
    </row>
    <row r="1366" spans="10:12" ht="15">
      <c r="J1366" s="109"/>
      <c r="K1366" s="109"/>
      <c r="L1366" s="109"/>
    </row>
    <row r="1367" spans="10:12" ht="15">
      <c r="J1367" s="109"/>
      <c r="K1367" s="109"/>
      <c r="L1367" s="109"/>
    </row>
    <row r="1368" spans="10:12" ht="15">
      <c r="J1368" s="109"/>
      <c r="K1368" s="109"/>
      <c r="L1368" s="109"/>
    </row>
    <row r="1369" spans="10:12" ht="15">
      <c r="J1369" s="109"/>
      <c r="K1369" s="109"/>
      <c r="L1369" s="109"/>
    </row>
    <row r="1370" spans="10:12" ht="15">
      <c r="J1370" s="109"/>
      <c r="K1370" s="109"/>
      <c r="L1370" s="109"/>
    </row>
    <row r="1371" spans="10:12" ht="15">
      <c r="J1371" s="109"/>
      <c r="K1371" s="109"/>
      <c r="L1371" s="109"/>
    </row>
    <row r="1372" spans="10:12" ht="15">
      <c r="J1372" s="109"/>
      <c r="K1372" s="109"/>
      <c r="L1372" s="109"/>
    </row>
    <row r="1373" spans="10:12" ht="15">
      <c r="J1373" s="109"/>
      <c r="K1373" s="109"/>
      <c r="L1373" s="109"/>
    </row>
    <row r="1374" spans="10:12" ht="15">
      <c r="J1374" s="109"/>
      <c r="K1374" s="109"/>
      <c r="L1374" s="109"/>
    </row>
    <row r="1375" spans="10:12" ht="15">
      <c r="J1375" s="109"/>
      <c r="K1375" s="109"/>
      <c r="L1375" s="109"/>
    </row>
    <row r="1376" spans="10:12" ht="15">
      <c r="J1376" s="109"/>
      <c r="K1376" s="109"/>
      <c r="L1376" s="109"/>
    </row>
    <row r="1377" spans="10:12" ht="15">
      <c r="J1377" s="109"/>
      <c r="K1377" s="109"/>
      <c r="L1377" s="109"/>
    </row>
    <row r="1378" spans="10:12" ht="15">
      <c r="J1378" s="109"/>
      <c r="K1378" s="109"/>
      <c r="L1378" s="109"/>
    </row>
    <row r="1379" spans="10:12" ht="15">
      <c r="J1379" s="109"/>
      <c r="K1379" s="109"/>
      <c r="L1379" s="109"/>
    </row>
    <row r="1380" spans="10:12" ht="15">
      <c r="J1380" s="109"/>
      <c r="K1380" s="109"/>
      <c r="L1380" s="109"/>
    </row>
    <row r="1381" spans="10:12" ht="15">
      <c r="J1381" s="109"/>
      <c r="K1381" s="109"/>
      <c r="L1381" s="109"/>
    </row>
    <row r="1382" spans="10:12" ht="15">
      <c r="J1382" s="109"/>
      <c r="K1382" s="109"/>
      <c r="L1382" s="109"/>
    </row>
    <row r="1383" spans="10:12" ht="15">
      <c r="J1383" s="109"/>
      <c r="K1383" s="109"/>
      <c r="L1383" s="109"/>
    </row>
    <row r="1384" spans="10:12" ht="15">
      <c r="J1384" s="109"/>
      <c r="K1384" s="109"/>
      <c r="L1384" s="109"/>
    </row>
    <row r="1385" spans="10:12" ht="15">
      <c r="J1385" s="109"/>
      <c r="K1385" s="109"/>
      <c r="L1385" s="109"/>
    </row>
    <row r="1386" spans="10:12" ht="15">
      <c r="J1386" s="109"/>
      <c r="K1386" s="109"/>
      <c r="L1386" s="109"/>
    </row>
    <row r="1387" spans="10:12" ht="15">
      <c r="J1387" s="109"/>
      <c r="K1387" s="109"/>
      <c r="L1387" s="109"/>
    </row>
    <row r="1388" spans="10:12" ht="15">
      <c r="J1388" s="109"/>
      <c r="K1388" s="109"/>
      <c r="L1388" s="109"/>
    </row>
    <row r="1389" spans="10:12" ht="15">
      <c r="J1389" s="109"/>
      <c r="K1389" s="109"/>
      <c r="L1389" s="109"/>
    </row>
    <row r="1390" spans="10:12" ht="15">
      <c r="J1390" s="109"/>
      <c r="K1390" s="109"/>
      <c r="L1390" s="109"/>
    </row>
    <row r="1391" spans="10:12" ht="15">
      <c r="J1391" s="109"/>
      <c r="K1391" s="109"/>
      <c r="L1391" s="109"/>
    </row>
    <row r="1392" spans="10:12" ht="15">
      <c r="J1392" s="109"/>
      <c r="K1392" s="109"/>
      <c r="L1392" s="109"/>
    </row>
    <row r="1393" spans="10:12" ht="15">
      <c r="J1393" s="109"/>
      <c r="K1393" s="109"/>
      <c r="L1393" s="109"/>
    </row>
    <row r="1394" spans="10:12" ht="15">
      <c r="J1394" s="109"/>
      <c r="K1394" s="109"/>
      <c r="L1394" s="109"/>
    </row>
    <row r="1395" spans="10:12" ht="15">
      <c r="J1395" s="109"/>
      <c r="K1395" s="109"/>
      <c r="L1395" s="109"/>
    </row>
    <row r="1396" spans="10:12" ht="15">
      <c r="J1396" s="109"/>
      <c r="K1396" s="109"/>
      <c r="L1396" s="109"/>
    </row>
    <row r="1397" spans="10:12" ht="15">
      <c r="J1397" s="109"/>
      <c r="K1397" s="109"/>
      <c r="L1397" s="109"/>
    </row>
    <row r="1398" spans="10:12" ht="15">
      <c r="J1398" s="109"/>
      <c r="K1398" s="109"/>
      <c r="L1398" s="109"/>
    </row>
    <row r="1399" spans="10:12" ht="15">
      <c r="J1399" s="109"/>
      <c r="K1399" s="109"/>
      <c r="L1399" s="109"/>
    </row>
    <row r="1400" spans="10:12" ht="15">
      <c r="J1400" s="109"/>
      <c r="K1400" s="109"/>
      <c r="L1400" s="109"/>
    </row>
    <row r="1401" spans="10:12" ht="15">
      <c r="J1401" s="109"/>
      <c r="K1401" s="109"/>
      <c r="L1401" s="109"/>
    </row>
    <row r="1402" spans="10:12" ht="15">
      <c r="J1402" s="109"/>
      <c r="K1402" s="109"/>
      <c r="L1402" s="109"/>
    </row>
    <row r="1403" spans="10:12" ht="15">
      <c r="J1403" s="109"/>
      <c r="K1403" s="109"/>
      <c r="L1403" s="109"/>
    </row>
    <row r="1404" spans="10:12" ht="15">
      <c r="J1404" s="109"/>
      <c r="K1404" s="109"/>
      <c r="L1404" s="109"/>
    </row>
    <row r="1405" spans="10:12" ht="15">
      <c r="J1405" s="109"/>
      <c r="K1405" s="109"/>
      <c r="L1405" s="109"/>
    </row>
    <row r="1406" spans="10:12" ht="15">
      <c r="J1406" s="109"/>
      <c r="K1406" s="109"/>
      <c r="L1406" s="109"/>
    </row>
    <row r="1407" spans="10:12" ht="15">
      <c r="J1407" s="109"/>
      <c r="K1407" s="109"/>
      <c r="L1407" s="109"/>
    </row>
    <row r="1408" spans="10:12" ht="15">
      <c r="J1408" s="109"/>
      <c r="K1408" s="109"/>
      <c r="L1408" s="109"/>
    </row>
    <row r="1409" spans="10:12" ht="15">
      <c r="J1409" s="109"/>
      <c r="K1409" s="109"/>
      <c r="L1409" s="109"/>
    </row>
    <row r="1410" spans="10:12" ht="15">
      <c r="J1410" s="109"/>
      <c r="K1410" s="109"/>
      <c r="L1410" s="109"/>
    </row>
    <row r="1411" spans="10:12" ht="15">
      <c r="J1411" s="109"/>
      <c r="K1411" s="109"/>
      <c r="L1411" s="109"/>
    </row>
    <row r="1412" spans="10:12" ht="15">
      <c r="J1412" s="109"/>
      <c r="K1412" s="109"/>
      <c r="L1412" s="109"/>
    </row>
    <row r="1413" spans="10:12" ht="15">
      <c r="J1413" s="109"/>
      <c r="K1413" s="109"/>
      <c r="L1413" s="109"/>
    </row>
    <row r="1414" spans="10:12" ht="15">
      <c r="J1414" s="109"/>
      <c r="K1414" s="109"/>
      <c r="L1414" s="109"/>
    </row>
    <row r="1415" spans="10:12" ht="15">
      <c r="J1415" s="109"/>
      <c r="K1415" s="109"/>
      <c r="L1415" s="109"/>
    </row>
    <row r="1416" spans="10:12" ht="15">
      <c r="J1416" s="109"/>
      <c r="K1416" s="109"/>
      <c r="L1416" s="109"/>
    </row>
    <row r="1417" spans="10:12" ht="15">
      <c r="J1417" s="109"/>
      <c r="K1417" s="109"/>
      <c r="L1417" s="109"/>
    </row>
    <row r="1418" spans="10:12" ht="15">
      <c r="J1418" s="109"/>
      <c r="K1418" s="109"/>
      <c r="L1418" s="109"/>
    </row>
    <row r="1419" spans="10:12" ht="15">
      <c r="J1419" s="109"/>
      <c r="K1419" s="109"/>
      <c r="L1419" s="109"/>
    </row>
    <row r="1420" spans="10:12" ht="15">
      <c r="J1420" s="109"/>
      <c r="K1420" s="109"/>
      <c r="L1420" s="109"/>
    </row>
    <row r="1421" spans="10:12" ht="15">
      <c r="J1421" s="109"/>
      <c r="K1421" s="109"/>
      <c r="L1421" s="109"/>
    </row>
    <row r="1422" spans="10:12" ht="15">
      <c r="J1422" s="109"/>
      <c r="K1422" s="109"/>
      <c r="L1422" s="109"/>
    </row>
    <row r="1423" spans="10:12" ht="15">
      <c r="J1423" s="109"/>
      <c r="K1423" s="109"/>
      <c r="L1423" s="109"/>
    </row>
    <row r="1424" spans="10:12" ht="15">
      <c r="J1424" s="109"/>
      <c r="K1424" s="109"/>
      <c r="L1424" s="109"/>
    </row>
    <row r="1425" spans="10:12" ht="15">
      <c r="J1425" s="109"/>
      <c r="K1425" s="109"/>
      <c r="L1425" s="109"/>
    </row>
    <row r="1426" spans="10:12" ht="15">
      <c r="J1426" s="109"/>
      <c r="K1426" s="109"/>
      <c r="L1426" s="109"/>
    </row>
    <row r="1427" spans="10:12" ht="15">
      <c r="J1427" s="109"/>
      <c r="K1427" s="109"/>
      <c r="L1427" s="109"/>
    </row>
    <row r="1428" spans="10:12" ht="15">
      <c r="J1428" s="109"/>
      <c r="K1428" s="109"/>
      <c r="L1428" s="109"/>
    </row>
    <row r="1429" spans="10:12" ht="15">
      <c r="J1429" s="109"/>
      <c r="K1429" s="109"/>
      <c r="L1429" s="109"/>
    </row>
    <row r="1430" spans="10:12" ht="15">
      <c r="J1430" s="109"/>
      <c r="K1430" s="109"/>
      <c r="L1430" s="109"/>
    </row>
    <row r="1431" spans="10:12" ht="15">
      <c r="J1431" s="109"/>
      <c r="K1431" s="109"/>
      <c r="L1431" s="109"/>
    </row>
    <row r="1432" spans="10:12" ht="15">
      <c r="J1432" s="109"/>
      <c r="K1432" s="109"/>
      <c r="L1432" s="109"/>
    </row>
    <row r="1433" spans="10:12" ht="15">
      <c r="J1433" s="109"/>
      <c r="K1433" s="109"/>
      <c r="L1433" s="109"/>
    </row>
    <row r="1434" spans="10:12" ht="15">
      <c r="J1434" s="109"/>
      <c r="K1434" s="109"/>
      <c r="L1434" s="109"/>
    </row>
    <row r="1435" spans="10:12" ht="15">
      <c r="J1435" s="109"/>
      <c r="K1435" s="109"/>
      <c r="L1435" s="109"/>
    </row>
    <row r="1436" spans="10:12" ht="15">
      <c r="J1436" s="109"/>
      <c r="K1436" s="109"/>
      <c r="L1436" s="109"/>
    </row>
    <row r="1437" spans="10:12" ht="15">
      <c r="J1437" s="109"/>
      <c r="K1437" s="109"/>
      <c r="L1437" s="109"/>
    </row>
    <row r="1438" spans="10:12" ht="15">
      <c r="J1438" s="109"/>
      <c r="K1438" s="109"/>
      <c r="L1438" s="109"/>
    </row>
    <row r="1439" spans="10:12" ht="15">
      <c r="J1439" s="109"/>
      <c r="K1439" s="109"/>
      <c r="L1439" s="109"/>
    </row>
    <row r="1440" spans="10:12" ht="15">
      <c r="J1440" s="109"/>
      <c r="K1440" s="109"/>
      <c r="L1440" s="109"/>
    </row>
    <row r="1441" spans="10:12" ht="15">
      <c r="J1441" s="109"/>
      <c r="K1441" s="109"/>
      <c r="L1441" s="109"/>
    </row>
    <row r="1442" spans="10:12" ht="15">
      <c r="J1442" s="109"/>
      <c r="K1442" s="109"/>
      <c r="L1442" s="109"/>
    </row>
    <row r="1443" spans="10:12" ht="15">
      <c r="J1443" s="109"/>
      <c r="K1443" s="109"/>
      <c r="L1443" s="109"/>
    </row>
    <row r="1444" spans="10:12" ht="15">
      <c r="J1444" s="109"/>
      <c r="K1444" s="109"/>
      <c r="L1444" s="109"/>
    </row>
    <row r="1445" spans="10:12" ht="15">
      <c r="J1445" s="109"/>
      <c r="K1445" s="109"/>
      <c r="L1445" s="109"/>
    </row>
    <row r="1446" spans="10:12" ht="15">
      <c r="J1446" s="109"/>
      <c r="K1446" s="109"/>
      <c r="L1446" s="109"/>
    </row>
    <row r="1447" spans="10:12" ht="15">
      <c r="J1447" s="109"/>
      <c r="K1447" s="109"/>
      <c r="L1447" s="109"/>
    </row>
    <row r="1448" spans="10:12" ht="15">
      <c r="J1448" s="109"/>
      <c r="K1448" s="109"/>
      <c r="L1448" s="109"/>
    </row>
    <row r="1449" spans="10:12" ht="15">
      <c r="J1449" s="109"/>
      <c r="K1449" s="109"/>
      <c r="L1449" s="109"/>
    </row>
    <row r="1450" spans="10:12" ht="15">
      <c r="J1450" s="109"/>
      <c r="K1450" s="109"/>
      <c r="L1450" s="109"/>
    </row>
    <row r="1451" spans="10:12" ht="15">
      <c r="J1451" s="109"/>
      <c r="K1451" s="109"/>
      <c r="L1451" s="109"/>
    </row>
    <row r="1452" spans="10:12" ht="15">
      <c r="J1452" s="109"/>
      <c r="K1452" s="109"/>
      <c r="L1452" s="109"/>
    </row>
    <row r="1453" spans="10:12" ht="15">
      <c r="J1453" s="109"/>
      <c r="K1453" s="109"/>
      <c r="L1453" s="109"/>
    </row>
    <row r="1454" spans="10:12" ht="15">
      <c r="J1454" s="109"/>
      <c r="K1454" s="109"/>
      <c r="L1454" s="109"/>
    </row>
    <row r="1455" spans="10:12" ht="15">
      <c r="J1455" s="109"/>
      <c r="K1455" s="109"/>
      <c r="L1455" s="109"/>
    </row>
    <row r="1456" spans="10:12" ht="15">
      <c r="J1456" s="109"/>
      <c r="K1456" s="109"/>
      <c r="L1456" s="109"/>
    </row>
    <row r="1457" spans="10:12" ht="15">
      <c r="J1457" s="109"/>
      <c r="K1457" s="109"/>
      <c r="L1457" s="109"/>
    </row>
    <row r="1458" spans="10:12" ht="15">
      <c r="J1458" s="109"/>
      <c r="K1458" s="109"/>
      <c r="L1458" s="109"/>
    </row>
    <row r="1459" spans="10:12" ht="15">
      <c r="J1459" s="109"/>
      <c r="K1459" s="109"/>
      <c r="L1459" s="109"/>
    </row>
    <row r="1460" spans="10:12" ht="15">
      <c r="J1460" s="109"/>
      <c r="K1460" s="109"/>
      <c r="L1460" s="109"/>
    </row>
    <row r="1461" spans="10:12" ht="15">
      <c r="J1461" s="109"/>
      <c r="K1461" s="109"/>
      <c r="L1461" s="109"/>
    </row>
    <row r="1462" spans="10:12" ht="15">
      <c r="J1462" s="109"/>
      <c r="K1462" s="109"/>
      <c r="L1462" s="109"/>
    </row>
    <row r="1463" spans="10:12" ht="15">
      <c r="J1463" s="109"/>
      <c r="K1463" s="109"/>
      <c r="L1463" s="109"/>
    </row>
    <row r="1464" spans="10:12" ht="15">
      <c r="J1464" s="109"/>
      <c r="K1464" s="109"/>
      <c r="L1464" s="109"/>
    </row>
    <row r="1465" spans="10:12" ht="15">
      <c r="J1465" s="109"/>
      <c r="K1465" s="109"/>
      <c r="L1465" s="109"/>
    </row>
    <row r="1466" spans="10:12" ht="15">
      <c r="J1466" s="109"/>
      <c r="K1466" s="109"/>
      <c r="L1466" s="109"/>
    </row>
    <row r="1467" spans="10:12" ht="15">
      <c r="J1467" s="109"/>
      <c r="K1467" s="109"/>
      <c r="L1467" s="109"/>
    </row>
    <row r="1468" spans="10:12" ht="15">
      <c r="J1468" s="109"/>
      <c r="K1468" s="109"/>
      <c r="L1468" s="109"/>
    </row>
    <row r="1469" spans="10:12" ht="15">
      <c r="J1469" s="109"/>
      <c r="K1469" s="109"/>
      <c r="L1469" s="109"/>
    </row>
    <row r="1470" spans="10:12" ht="15">
      <c r="J1470" s="109"/>
      <c r="K1470" s="109"/>
      <c r="L1470" s="109"/>
    </row>
    <row r="1471" spans="10:12" ht="15">
      <c r="J1471" s="109"/>
      <c r="K1471" s="109"/>
      <c r="L1471" s="109"/>
    </row>
    <row r="1472" spans="10:12" ht="15">
      <c r="J1472" s="109"/>
      <c r="K1472" s="109"/>
      <c r="L1472" s="109"/>
    </row>
    <row r="1473" spans="10:12" ht="15">
      <c r="J1473" s="109"/>
      <c r="K1473" s="109"/>
      <c r="L1473" s="109"/>
    </row>
    <row r="1474" spans="10:12" ht="15">
      <c r="J1474" s="109"/>
      <c r="K1474" s="109"/>
      <c r="L1474" s="109"/>
    </row>
    <row r="1475" spans="10:12" ht="15">
      <c r="J1475" s="109"/>
      <c r="K1475" s="109"/>
      <c r="L1475" s="109"/>
    </row>
    <row r="1476" spans="10:12" ht="15">
      <c r="J1476" s="109"/>
      <c r="K1476" s="109"/>
      <c r="L1476" s="109"/>
    </row>
    <row r="1477" spans="10:12" ht="15">
      <c r="J1477" s="109"/>
      <c r="K1477" s="109"/>
      <c r="L1477" s="109"/>
    </row>
    <row r="1478" spans="10:12" ht="15">
      <c r="J1478" s="109"/>
      <c r="K1478" s="109"/>
      <c r="L1478" s="109"/>
    </row>
    <row r="1479" spans="10:12" ht="15">
      <c r="J1479" s="109"/>
      <c r="K1479" s="109"/>
      <c r="L1479" s="109"/>
    </row>
    <row r="1480" spans="10:12" ht="15">
      <c r="J1480" s="109"/>
      <c r="K1480" s="109"/>
      <c r="L1480" s="109"/>
    </row>
    <row r="1481" spans="10:12" ht="15">
      <c r="J1481" s="109"/>
      <c r="K1481" s="109"/>
      <c r="L1481" s="109"/>
    </row>
    <row r="1482" spans="10:12" ht="15">
      <c r="J1482" s="109"/>
      <c r="K1482" s="109"/>
      <c r="L1482" s="109"/>
    </row>
    <row r="1483" spans="10:12" ht="15">
      <c r="J1483" s="109"/>
      <c r="K1483" s="109"/>
      <c r="L1483" s="109"/>
    </row>
    <row r="1484" spans="10:12" ht="15">
      <c r="J1484" s="109"/>
      <c r="K1484" s="109"/>
      <c r="L1484" s="109"/>
    </row>
    <row r="1485" spans="10:12" ht="15">
      <c r="J1485" s="109"/>
      <c r="K1485" s="109"/>
      <c r="L1485" s="109"/>
    </row>
    <row r="1486" spans="10:12" ht="15">
      <c r="J1486" s="109"/>
      <c r="K1486" s="109"/>
      <c r="L1486" s="109"/>
    </row>
    <row r="1487" spans="10:12" ht="15">
      <c r="J1487" s="109"/>
      <c r="K1487" s="109"/>
      <c r="L1487" s="109"/>
    </row>
    <row r="1488" spans="10:12" ht="15">
      <c r="J1488" s="109"/>
      <c r="K1488" s="109"/>
      <c r="L1488" s="109"/>
    </row>
    <row r="1489" spans="10:12" ht="15">
      <c r="J1489" s="109"/>
      <c r="K1489" s="109"/>
      <c r="L1489" s="109"/>
    </row>
    <row r="1490" spans="10:12" ht="15">
      <c r="J1490" s="109"/>
      <c r="K1490" s="109"/>
      <c r="L1490" s="109"/>
    </row>
    <row r="1491" spans="10:12" ht="15">
      <c r="J1491" s="109"/>
      <c r="K1491" s="109"/>
      <c r="L1491" s="109"/>
    </row>
    <row r="1492" spans="10:12" ht="15">
      <c r="J1492" s="109"/>
      <c r="K1492" s="109"/>
      <c r="L1492" s="109"/>
    </row>
    <row r="1493" spans="10:12" ht="15">
      <c r="J1493" s="109"/>
      <c r="K1493" s="109"/>
      <c r="L1493" s="109"/>
    </row>
    <row r="1494" spans="10:12" ht="15">
      <c r="J1494" s="109"/>
      <c r="K1494" s="109"/>
      <c r="L1494" s="109"/>
    </row>
    <row r="1495" spans="10:12" ht="15">
      <c r="J1495" s="109"/>
      <c r="K1495" s="109"/>
      <c r="L1495" s="109"/>
    </row>
    <row r="1496" spans="10:12" ht="15">
      <c r="J1496" s="109"/>
      <c r="K1496" s="109"/>
      <c r="L1496" s="109"/>
    </row>
    <row r="1497" spans="10:12" ht="15">
      <c r="J1497" s="109"/>
      <c r="K1497" s="109"/>
      <c r="L1497" s="109"/>
    </row>
    <row r="1498" spans="10:12" ht="15">
      <c r="J1498" s="109"/>
      <c r="K1498" s="109"/>
      <c r="L1498" s="109"/>
    </row>
    <row r="1499" spans="10:12" ht="15">
      <c r="J1499" s="109"/>
      <c r="K1499" s="109"/>
      <c r="L1499" s="109"/>
    </row>
    <row r="1500" spans="10:12" ht="15">
      <c r="J1500" s="109"/>
      <c r="K1500" s="109"/>
      <c r="L1500" s="109"/>
    </row>
    <row r="1501" spans="10:12" ht="15">
      <c r="J1501" s="109"/>
      <c r="K1501" s="109"/>
      <c r="L1501" s="109"/>
    </row>
    <row r="1502" spans="10:12" ht="15">
      <c r="J1502" s="109"/>
      <c r="K1502" s="109"/>
      <c r="L1502" s="109"/>
    </row>
    <row r="1503" spans="10:12" ht="15">
      <c r="J1503" s="109"/>
      <c r="K1503" s="109"/>
      <c r="L1503" s="109"/>
    </row>
    <row r="1504" spans="10:12" ht="15">
      <c r="J1504" s="109"/>
      <c r="K1504" s="109"/>
      <c r="L1504" s="109"/>
    </row>
    <row r="1505" spans="10:12" ht="15">
      <c r="J1505" s="109"/>
      <c r="K1505" s="109"/>
      <c r="L1505" s="109"/>
    </row>
    <row r="1506" spans="10:12" ht="15">
      <c r="J1506" s="109"/>
      <c r="K1506" s="109"/>
      <c r="L1506" s="109"/>
    </row>
    <row r="1507" spans="10:12" ht="15">
      <c r="J1507" s="109"/>
      <c r="K1507" s="109"/>
      <c r="L1507" s="109"/>
    </row>
    <row r="1508" spans="10:12" ht="15">
      <c r="J1508" s="109"/>
      <c r="K1508" s="109"/>
      <c r="L1508" s="109"/>
    </row>
    <row r="1509" spans="10:12" ht="15">
      <c r="J1509" s="109"/>
      <c r="K1509" s="109"/>
      <c r="L1509" s="109"/>
    </row>
    <row r="1510" spans="10:12" ht="15">
      <c r="J1510" s="109"/>
      <c r="K1510" s="109"/>
      <c r="L1510" s="109"/>
    </row>
    <row r="1511" spans="10:12" ht="15">
      <c r="J1511" s="109"/>
      <c r="K1511" s="109"/>
      <c r="L1511" s="109"/>
    </row>
    <row r="1512" spans="10:12" ht="15">
      <c r="J1512" s="109"/>
      <c r="K1512" s="109"/>
      <c r="L1512" s="109"/>
    </row>
    <row r="1513" spans="10:12" ht="15">
      <c r="J1513" s="109"/>
      <c r="K1513" s="109"/>
      <c r="L1513" s="109"/>
    </row>
    <row r="1514" spans="10:12" ht="15">
      <c r="J1514" s="109"/>
      <c r="K1514" s="109"/>
      <c r="L1514" s="109"/>
    </row>
    <row r="1515" spans="10:12" ht="15">
      <c r="J1515" s="109"/>
      <c r="K1515" s="109"/>
      <c r="L1515" s="109"/>
    </row>
    <row r="1516" spans="10:12" ht="15">
      <c r="J1516" s="109"/>
      <c r="K1516" s="109"/>
      <c r="L1516" s="109"/>
    </row>
    <row r="1517" spans="10:12" ht="15">
      <c r="J1517" s="109"/>
      <c r="K1517" s="109"/>
      <c r="L1517" s="109"/>
    </row>
    <row r="1518" spans="10:12" ht="15">
      <c r="J1518" s="109"/>
      <c r="K1518" s="109"/>
      <c r="L1518" s="109"/>
    </row>
    <row r="1519" spans="10:12" ht="15">
      <c r="J1519" s="109"/>
      <c r="K1519" s="109"/>
      <c r="L1519" s="109"/>
    </row>
    <row r="1520" spans="10:12" ht="15">
      <c r="J1520" s="109"/>
      <c r="K1520" s="109"/>
      <c r="L1520" s="109"/>
    </row>
    <row r="1521" spans="10:12" ht="15">
      <c r="J1521" s="109"/>
      <c r="K1521" s="109"/>
      <c r="L1521" s="109"/>
    </row>
    <row r="1522" spans="10:12" ht="15">
      <c r="J1522" s="109"/>
      <c r="K1522" s="109"/>
      <c r="L1522" s="109"/>
    </row>
    <row r="1523" spans="10:12" ht="15">
      <c r="J1523" s="109"/>
      <c r="K1523" s="109"/>
      <c r="L1523" s="109"/>
    </row>
    <row r="1524" spans="10:12" ht="15">
      <c r="J1524" s="109"/>
      <c r="K1524" s="109"/>
      <c r="L1524" s="109"/>
    </row>
    <row r="1525" spans="10:12" ht="15">
      <c r="J1525" s="109"/>
      <c r="K1525" s="109"/>
      <c r="L1525" s="109"/>
    </row>
    <row r="1526" spans="10:12" ht="15">
      <c r="J1526" s="109"/>
      <c r="K1526" s="109"/>
      <c r="L1526" s="109"/>
    </row>
    <row r="1527" spans="10:12" ht="15">
      <c r="J1527" s="109"/>
      <c r="K1527" s="109"/>
      <c r="L1527" s="109"/>
    </row>
    <row r="1528" spans="10:12" ht="15">
      <c r="J1528" s="109"/>
      <c r="K1528" s="109"/>
      <c r="L1528" s="109"/>
    </row>
    <row r="1529" spans="10:12" ht="15">
      <c r="J1529" s="109"/>
      <c r="K1529" s="109"/>
      <c r="L1529" s="109"/>
    </row>
    <row r="1530" spans="10:12" ht="15">
      <c r="J1530" s="109"/>
      <c r="K1530" s="109"/>
      <c r="L1530" s="109"/>
    </row>
    <row r="1531" spans="10:12" ht="15">
      <c r="J1531" s="109"/>
      <c r="K1531" s="109"/>
      <c r="L1531" s="109"/>
    </row>
    <row r="1532" spans="10:12" ht="15">
      <c r="J1532" s="109"/>
      <c r="K1532" s="109"/>
      <c r="L1532" s="109"/>
    </row>
    <row r="1533" spans="10:12" ht="15">
      <c r="J1533" s="109"/>
      <c r="K1533" s="109"/>
      <c r="L1533" s="109"/>
    </row>
    <row r="1534" spans="10:12" ht="15">
      <c r="J1534" s="109"/>
      <c r="K1534" s="109"/>
      <c r="L1534" s="109"/>
    </row>
    <row r="1535" spans="10:12" ht="15">
      <c r="J1535" s="109"/>
      <c r="K1535" s="109"/>
      <c r="L1535" s="109"/>
    </row>
    <row r="1536" spans="10:12" ht="15">
      <c r="J1536" s="109"/>
      <c r="K1536" s="109"/>
      <c r="L1536" s="109"/>
    </row>
    <row r="1537" spans="10:12" ht="15">
      <c r="J1537" s="109"/>
      <c r="K1537" s="109"/>
      <c r="L1537" s="109"/>
    </row>
    <row r="1538" spans="10:12" ht="15">
      <c r="J1538" s="109"/>
      <c r="K1538" s="109"/>
      <c r="L1538" s="109"/>
    </row>
    <row r="1539" spans="10:12" ht="15">
      <c r="J1539" s="109"/>
      <c r="K1539" s="109"/>
      <c r="L1539" s="109"/>
    </row>
    <row r="1540" spans="10:12" ht="15">
      <c r="J1540" s="109"/>
      <c r="K1540" s="109"/>
      <c r="L1540" s="109"/>
    </row>
    <row r="1541" spans="10:12" ht="15">
      <c r="J1541" s="109"/>
      <c r="K1541" s="109"/>
      <c r="L1541" s="109"/>
    </row>
    <row r="1542" spans="10:12" ht="15">
      <c r="J1542" s="109"/>
      <c r="K1542" s="109"/>
      <c r="L1542" s="109"/>
    </row>
    <row r="1543" spans="10:12" ht="15">
      <c r="J1543" s="109"/>
      <c r="K1543" s="109"/>
      <c r="L1543" s="109"/>
    </row>
    <row r="1544" spans="10:12" ht="15">
      <c r="J1544" s="109"/>
      <c r="K1544" s="109"/>
      <c r="L1544" s="109"/>
    </row>
    <row r="1545" spans="10:12" ht="15">
      <c r="J1545" s="109"/>
      <c r="K1545" s="109"/>
      <c r="L1545" s="109"/>
    </row>
    <row r="1546" spans="10:12" ht="15">
      <c r="J1546" s="109"/>
      <c r="K1546" s="109"/>
      <c r="L1546" s="109"/>
    </row>
    <row r="1547" spans="10:12" ht="15">
      <c r="J1547" s="109"/>
      <c r="K1547" s="109"/>
      <c r="L1547" s="109"/>
    </row>
    <row r="1548" spans="10:12" ht="15">
      <c r="J1548" s="109"/>
      <c r="K1548" s="109"/>
      <c r="L1548" s="109"/>
    </row>
    <row r="1549" spans="10:12" ht="15">
      <c r="J1549" s="109"/>
      <c r="K1549" s="109"/>
      <c r="L1549" s="109"/>
    </row>
    <row r="1550" spans="10:12" ht="15">
      <c r="J1550" s="109"/>
      <c r="K1550" s="109"/>
      <c r="L1550" s="109"/>
    </row>
    <row r="1551" spans="10:12" ht="15">
      <c r="J1551" s="109"/>
      <c r="K1551" s="109"/>
      <c r="L1551" s="109"/>
    </row>
    <row r="1552" spans="10:12" ht="15">
      <c r="J1552" s="109"/>
      <c r="K1552" s="109"/>
      <c r="L1552" s="109"/>
    </row>
    <row r="1553" spans="10:12" ht="15">
      <c r="J1553" s="109"/>
      <c r="K1553" s="109"/>
      <c r="L1553" s="109"/>
    </row>
    <row r="1554" spans="10:12" ht="15">
      <c r="J1554" s="109"/>
      <c r="K1554" s="109"/>
      <c r="L1554" s="109"/>
    </row>
    <row r="1555" spans="10:12" ht="15">
      <c r="J1555" s="109"/>
      <c r="K1555" s="109"/>
      <c r="L1555" s="109"/>
    </row>
    <row r="1556" spans="10:12" ht="15">
      <c r="J1556" s="109"/>
      <c r="K1556" s="109"/>
      <c r="L1556" s="109"/>
    </row>
    <row r="1557" spans="10:12" ht="15">
      <c r="J1557" s="109"/>
      <c r="K1557" s="109"/>
      <c r="L1557" s="109"/>
    </row>
    <row r="1558" spans="10:12" ht="15">
      <c r="J1558" s="109"/>
      <c r="K1558" s="109"/>
      <c r="L1558" s="109"/>
    </row>
    <row r="1559" spans="10:12" ht="15">
      <c r="J1559" s="109"/>
      <c r="K1559" s="109"/>
      <c r="L1559" s="109"/>
    </row>
    <row r="1560" spans="10:12" ht="15">
      <c r="J1560" s="109"/>
      <c r="K1560" s="109"/>
      <c r="L1560" s="109"/>
    </row>
    <row r="1561" spans="10:12" ht="15">
      <c r="J1561" s="109"/>
      <c r="K1561" s="109"/>
      <c r="L1561" s="109"/>
    </row>
    <row r="1562" spans="10:12" ht="15">
      <c r="J1562" s="109"/>
      <c r="K1562" s="109"/>
      <c r="L1562" s="109"/>
    </row>
    <row r="1563" spans="10:12" ht="15">
      <c r="J1563" s="109"/>
      <c r="K1563" s="109"/>
      <c r="L1563" s="109"/>
    </row>
    <row r="1564" spans="10:12" ht="15">
      <c r="J1564" s="109"/>
      <c r="K1564" s="109"/>
      <c r="L1564" s="109"/>
    </row>
    <row r="1565" spans="10:12" ht="15">
      <c r="J1565" s="109"/>
      <c r="K1565" s="109"/>
      <c r="L1565" s="109"/>
    </row>
    <row r="1566" spans="10:12" ht="15">
      <c r="J1566" s="109"/>
      <c r="K1566" s="109"/>
      <c r="L1566" s="109"/>
    </row>
    <row r="1567" spans="10:12" ht="15">
      <c r="J1567" s="109"/>
      <c r="K1567" s="109"/>
      <c r="L1567" s="109"/>
    </row>
    <row r="1568" spans="10:12" ht="15">
      <c r="J1568" s="109"/>
      <c r="K1568" s="109"/>
      <c r="L1568" s="109"/>
    </row>
    <row r="1569" spans="10:12" ht="15">
      <c r="J1569" s="109"/>
      <c r="K1569" s="109"/>
      <c r="L1569" s="109"/>
    </row>
    <row r="1570" spans="10:12" ht="15">
      <c r="J1570" s="109"/>
      <c r="K1570" s="109"/>
      <c r="L1570" s="109"/>
    </row>
    <row r="1571" spans="10:12" ht="15">
      <c r="J1571" s="109"/>
      <c r="K1571" s="109"/>
      <c r="L1571" s="109"/>
    </row>
    <row r="1572" spans="10:12" ht="15">
      <c r="J1572" s="109"/>
      <c r="K1572" s="109"/>
      <c r="L1572" s="109"/>
    </row>
    <row r="1573" spans="10:12" ht="15">
      <c r="J1573" s="109"/>
      <c r="K1573" s="109"/>
      <c r="L1573" s="109"/>
    </row>
    <row r="1574" spans="10:12" ht="15">
      <c r="J1574" s="109"/>
      <c r="K1574" s="109"/>
      <c r="L1574" s="109"/>
    </row>
    <row r="1575" spans="10:12" ht="15">
      <c r="J1575" s="109"/>
      <c r="K1575" s="109"/>
      <c r="L1575" s="109"/>
    </row>
    <row r="1576" spans="10:12" ht="15">
      <c r="J1576" s="109"/>
      <c r="K1576" s="109"/>
      <c r="L1576" s="109"/>
    </row>
    <row r="1577" spans="10:12" ht="15">
      <c r="J1577" s="109"/>
      <c r="K1577" s="109"/>
      <c r="L1577" s="109"/>
    </row>
    <row r="1578" spans="10:12" ht="15">
      <c r="J1578" s="109"/>
      <c r="K1578" s="109"/>
      <c r="L1578" s="109"/>
    </row>
    <row r="1579" spans="10:12" ht="15">
      <c r="J1579" s="109"/>
      <c r="K1579" s="109"/>
      <c r="L1579" s="109"/>
    </row>
    <row r="1580" spans="10:12" ht="15">
      <c r="J1580" s="109"/>
      <c r="K1580" s="109"/>
      <c r="L1580" s="109"/>
    </row>
    <row r="1581" spans="10:12" ht="15">
      <c r="J1581" s="109"/>
      <c r="K1581" s="109"/>
      <c r="L1581" s="109"/>
    </row>
    <row r="1582" spans="10:12" ht="15">
      <c r="J1582" s="109"/>
      <c r="K1582" s="109"/>
      <c r="L1582" s="109"/>
    </row>
    <row r="1583" spans="10:12" ht="15">
      <c r="J1583" s="109"/>
      <c r="K1583" s="109"/>
      <c r="L1583" s="109"/>
    </row>
    <row r="1584" spans="10:12" ht="15">
      <c r="J1584" s="109"/>
      <c r="K1584" s="109"/>
      <c r="L1584" s="109"/>
    </row>
    <row r="1585" spans="10:12" ht="15">
      <c r="J1585" s="109"/>
      <c r="K1585" s="109"/>
      <c r="L1585" s="109"/>
    </row>
    <row r="1586" spans="10:12" ht="15">
      <c r="J1586" s="109"/>
      <c r="K1586" s="109"/>
      <c r="L1586" s="109"/>
    </row>
    <row r="1587" spans="10:12" ht="15">
      <c r="J1587" s="109"/>
      <c r="K1587" s="109"/>
      <c r="L1587" s="109"/>
    </row>
    <row r="1588" spans="10:12" ht="15">
      <c r="J1588" s="109"/>
      <c r="K1588" s="109"/>
      <c r="L1588" s="109"/>
    </row>
    <row r="1589" spans="10:12" ht="15">
      <c r="J1589" s="109"/>
      <c r="K1589" s="109"/>
      <c r="L1589" s="109"/>
    </row>
    <row r="1590" spans="10:12" ht="15">
      <c r="J1590" s="109"/>
      <c r="K1590" s="109"/>
      <c r="L1590" s="109"/>
    </row>
    <row r="1591" spans="10:12" ht="15">
      <c r="J1591" s="109"/>
      <c r="K1591" s="109"/>
      <c r="L1591" s="109"/>
    </row>
    <row r="1592" spans="10:12" ht="15">
      <c r="J1592" s="109"/>
      <c r="K1592" s="109"/>
      <c r="L1592" s="109"/>
    </row>
    <row r="1593" spans="10:12" ht="15">
      <c r="J1593" s="109"/>
      <c r="K1593" s="109"/>
      <c r="L1593" s="109"/>
    </row>
    <row r="1594" spans="10:12" ht="15">
      <c r="J1594" s="109"/>
      <c r="K1594" s="109"/>
      <c r="L1594" s="109"/>
    </row>
    <row r="1595" spans="10:12" ht="15">
      <c r="J1595" s="109"/>
      <c r="K1595" s="109"/>
      <c r="L1595" s="109"/>
    </row>
    <row r="1596" spans="10:12" ht="15">
      <c r="J1596" s="109"/>
      <c r="K1596" s="109"/>
      <c r="L1596" s="109"/>
    </row>
    <row r="1597" spans="10:12" ht="15">
      <c r="J1597" s="109"/>
      <c r="K1597" s="109"/>
      <c r="L1597" s="109"/>
    </row>
    <row r="1598" spans="10:12" ht="15">
      <c r="J1598" s="109"/>
      <c r="K1598" s="109"/>
      <c r="L1598" s="109"/>
    </row>
    <row r="1599" spans="10:12" ht="15">
      <c r="J1599" s="109"/>
      <c r="K1599" s="109"/>
      <c r="L1599" s="109"/>
    </row>
    <row r="1600" spans="10:12" ht="15">
      <c r="J1600" s="109"/>
      <c r="K1600" s="109"/>
      <c r="L1600" s="109"/>
    </row>
    <row r="1601" spans="10:12" ht="15">
      <c r="J1601" s="109"/>
      <c r="K1601" s="109"/>
      <c r="L1601" s="109"/>
    </row>
    <row r="1602" spans="10:12" ht="15">
      <c r="J1602" s="109"/>
      <c r="K1602" s="109"/>
      <c r="L1602" s="109"/>
    </row>
    <row r="1603" spans="10:12" ht="15">
      <c r="J1603" s="109"/>
      <c r="K1603" s="109"/>
      <c r="L1603" s="109"/>
    </row>
    <row r="1604" spans="10:12" ht="15">
      <c r="J1604" s="109"/>
      <c r="K1604" s="109"/>
      <c r="L1604" s="109"/>
    </row>
    <row r="1605" spans="10:12" ht="15">
      <c r="J1605" s="109"/>
      <c r="K1605" s="109"/>
      <c r="L1605" s="109"/>
    </row>
    <row r="1606" spans="10:12" ht="15">
      <c r="J1606" s="109"/>
      <c r="K1606" s="109"/>
      <c r="L1606" s="109"/>
    </row>
    <row r="1607" spans="10:12" ht="15">
      <c r="J1607" s="109"/>
      <c r="K1607" s="109"/>
      <c r="L1607" s="109"/>
    </row>
    <row r="1608" spans="10:12" ht="15">
      <c r="J1608" s="109"/>
      <c r="K1608" s="109"/>
      <c r="L1608" s="109"/>
    </row>
    <row r="1609" spans="10:12" ht="15">
      <c r="J1609" s="109"/>
      <c r="K1609" s="109"/>
      <c r="L1609" s="109"/>
    </row>
    <row r="1610" spans="10:12" ht="15">
      <c r="J1610" s="109"/>
      <c r="K1610" s="109"/>
      <c r="L1610" s="109"/>
    </row>
    <row r="1611" spans="10:12" ht="15">
      <c r="J1611" s="109"/>
      <c r="K1611" s="109"/>
      <c r="L1611" s="109"/>
    </row>
    <row r="1612" spans="10:12" ht="15">
      <c r="J1612" s="109"/>
      <c r="K1612" s="109"/>
      <c r="L1612" s="109"/>
    </row>
    <row r="1613" spans="10:12" ht="15">
      <c r="J1613" s="109"/>
      <c r="K1613" s="109"/>
      <c r="L1613" s="109"/>
    </row>
    <row r="1614" spans="10:12" ht="15">
      <c r="J1614" s="109"/>
      <c r="K1614" s="109"/>
      <c r="L1614" s="109"/>
    </row>
    <row r="1615" spans="10:12" ht="15">
      <c r="J1615" s="109"/>
      <c r="K1615" s="109"/>
      <c r="L1615" s="109"/>
    </row>
    <row r="1616" spans="10:12" ht="15">
      <c r="J1616" s="109"/>
      <c r="K1616" s="109"/>
      <c r="L1616" s="109"/>
    </row>
    <row r="1617" spans="10:12" ht="15">
      <c r="J1617" s="109"/>
      <c r="K1617" s="109"/>
      <c r="L1617" s="109"/>
    </row>
    <row r="1618" spans="10:12" ht="15">
      <c r="J1618" s="109"/>
      <c r="K1618" s="109"/>
      <c r="L1618" s="109"/>
    </row>
    <row r="1619" spans="10:12" ht="15">
      <c r="J1619" s="109"/>
      <c r="K1619" s="109"/>
      <c r="L1619" s="109"/>
    </row>
    <row r="1620" spans="10:12" ht="15">
      <c r="J1620" s="109"/>
      <c r="K1620" s="109"/>
      <c r="L1620" s="109"/>
    </row>
    <row r="1621" spans="10:12" ht="15">
      <c r="J1621" s="109"/>
      <c r="K1621" s="109"/>
      <c r="L1621" s="109"/>
    </row>
    <row r="1622" spans="10:12" ht="15">
      <c r="J1622" s="109"/>
      <c r="K1622" s="109"/>
      <c r="L1622" s="109"/>
    </row>
    <row r="1623" spans="10:12" ht="15">
      <c r="J1623" s="109"/>
      <c r="K1623" s="109"/>
      <c r="L1623" s="109"/>
    </row>
    <row r="1624" spans="10:12" ht="15">
      <c r="J1624" s="109"/>
      <c r="K1624" s="109"/>
      <c r="L1624" s="109"/>
    </row>
    <row r="1625" spans="10:12" ht="15">
      <c r="J1625" s="109"/>
      <c r="K1625" s="109"/>
      <c r="L1625" s="109"/>
    </row>
    <row r="1626" spans="10:12" ht="15">
      <c r="J1626" s="109"/>
      <c r="K1626" s="109"/>
      <c r="L1626" s="109"/>
    </row>
    <row r="1627" spans="10:12" ht="15">
      <c r="J1627" s="109"/>
      <c r="K1627" s="109"/>
      <c r="L1627" s="109"/>
    </row>
    <row r="1628" spans="10:12" ht="15">
      <c r="J1628" s="109"/>
      <c r="K1628" s="109"/>
      <c r="L1628" s="109"/>
    </row>
    <row r="1629" spans="10:12" ht="15">
      <c r="J1629" s="109"/>
      <c r="K1629" s="109"/>
      <c r="L1629" s="109"/>
    </row>
    <row r="1630" spans="10:12" ht="15">
      <c r="J1630" s="109"/>
      <c r="K1630" s="109"/>
      <c r="L1630" s="109"/>
    </row>
    <row r="1631" spans="10:12" ht="15">
      <c r="J1631" s="109"/>
      <c r="K1631" s="109"/>
      <c r="L1631" s="109"/>
    </row>
    <row r="1632" spans="10:12" ht="15">
      <c r="J1632" s="109"/>
      <c r="K1632" s="109"/>
      <c r="L1632" s="109"/>
    </row>
    <row r="1633" spans="10:12" ht="15">
      <c r="J1633" s="109"/>
      <c r="K1633" s="109"/>
      <c r="L1633" s="109"/>
    </row>
    <row r="1634" spans="10:12" ht="15">
      <c r="J1634" s="109"/>
      <c r="K1634" s="109"/>
      <c r="L1634" s="109"/>
    </row>
    <row r="1635" spans="10:12" ht="15">
      <c r="J1635" s="109"/>
      <c r="K1635" s="109"/>
      <c r="L1635" s="109"/>
    </row>
    <row r="1636" spans="10:12" ht="15">
      <c r="J1636" s="109"/>
      <c r="K1636" s="109"/>
      <c r="L1636" s="109"/>
    </row>
    <row r="1637" spans="10:12" ht="15">
      <c r="J1637" s="109"/>
      <c r="K1637" s="109"/>
      <c r="L1637" s="109"/>
    </row>
    <row r="1638" spans="10:12" ht="15">
      <c r="J1638" s="109"/>
      <c r="K1638" s="109"/>
      <c r="L1638" s="109"/>
    </row>
    <row r="1639" spans="10:12" ht="15">
      <c r="J1639" s="109"/>
      <c r="K1639" s="109"/>
      <c r="L1639" s="109"/>
    </row>
    <row r="1640" spans="10:12" ht="15">
      <c r="J1640" s="109"/>
      <c r="K1640" s="109"/>
      <c r="L1640" s="109"/>
    </row>
    <row r="1641" spans="10:12" ht="15">
      <c r="J1641" s="109"/>
      <c r="K1641" s="109"/>
      <c r="L1641" s="109"/>
    </row>
    <row r="1642" spans="10:12" ht="15">
      <c r="J1642" s="109"/>
      <c r="K1642" s="109"/>
      <c r="L1642" s="109"/>
    </row>
    <row r="1643" spans="10:12" ht="15">
      <c r="J1643" s="109"/>
      <c r="K1643" s="109"/>
      <c r="L1643" s="109"/>
    </row>
    <row r="1644" spans="10:12" ht="15">
      <c r="J1644" s="109"/>
      <c r="K1644" s="109"/>
      <c r="L1644" s="109"/>
    </row>
    <row r="1645" spans="10:12" ht="15">
      <c r="J1645" s="109"/>
      <c r="K1645" s="109"/>
      <c r="L1645" s="109"/>
    </row>
    <row r="1646" spans="10:12" ht="15">
      <c r="J1646" s="109"/>
      <c r="K1646" s="109"/>
      <c r="L1646" s="109"/>
    </row>
    <row r="1647" spans="10:12" ht="15">
      <c r="J1647" s="109"/>
      <c r="K1647" s="109"/>
      <c r="L1647" s="109"/>
    </row>
    <row r="1648" spans="10:12" ht="15">
      <c r="J1648" s="109"/>
      <c r="K1648" s="109"/>
      <c r="L1648" s="109"/>
    </row>
    <row r="1649" spans="10:12" ht="15">
      <c r="J1649" s="109"/>
      <c r="K1649" s="109"/>
      <c r="L1649" s="109"/>
    </row>
    <row r="1650" spans="10:12" ht="15">
      <c r="J1650" s="109"/>
      <c r="K1650" s="109"/>
      <c r="L1650" s="109"/>
    </row>
    <row r="1651" spans="10:12" ht="15">
      <c r="J1651" s="109"/>
      <c r="K1651" s="109"/>
      <c r="L1651" s="109"/>
    </row>
    <row r="1652" spans="10:12" ht="15">
      <c r="J1652" s="109"/>
      <c r="K1652" s="109"/>
      <c r="L1652" s="109"/>
    </row>
    <row r="1653" spans="10:12" ht="15">
      <c r="J1653" s="109"/>
      <c r="K1653" s="109"/>
      <c r="L1653" s="109"/>
    </row>
    <row r="1654" spans="10:12" ht="15">
      <c r="J1654" s="109"/>
      <c r="K1654" s="109"/>
      <c r="L1654" s="109"/>
    </row>
    <row r="1655" spans="10:12" ht="15">
      <c r="J1655" s="109"/>
      <c r="K1655" s="109"/>
      <c r="L1655" s="109"/>
    </row>
    <row r="1656" spans="10:12" ht="15">
      <c r="J1656" s="109"/>
      <c r="K1656" s="109"/>
      <c r="L1656" s="109"/>
    </row>
    <row r="1657" spans="10:12" ht="15">
      <c r="J1657" s="109"/>
      <c r="K1657" s="109"/>
      <c r="L1657" s="109"/>
    </row>
    <row r="1658" spans="10:12" ht="15">
      <c r="J1658" s="109"/>
      <c r="K1658" s="109"/>
      <c r="L1658" s="109"/>
    </row>
    <row r="1659" spans="10:12" ht="15">
      <c r="J1659" s="109"/>
      <c r="K1659" s="109"/>
      <c r="L1659" s="109"/>
    </row>
    <row r="1660" spans="10:12" ht="15">
      <c r="J1660" s="109"/>
      <c r="K1660" s="109"/>
      <c r="L1660" s="109"/>
    </row>
    <row r="1661" spans="10:12" ht="15">
      <c r="J1661" s="109"/>
      <c r="K1661" s="109"/>
      <c r="L1661" s="109"/>
    </row>
    <row r="1662" spans="10:12" ht="15">
      <c r="J1662" s="109"/>
      <c r="K1662" s="109"/>
      <c r="L1662" s="109"/>
    </row>
    <row r="1663" spans="10:12" ht="15">
      <c r="J1663" s="109"/>
      <c r="K1663" s="109"/>
      <c r="L1663" s="109"/>
    </row>
    <row r="1664" spans="10:12" ht="15">
      <c r="J1664" s="109"/>
      <c r="K1664" s="109"/>
      <c r="L1664" s="109"/>
    </row>
    <row r="1665" spans="10:12" ht="15">
      <c r="J1665" s="109"/>
      <c r="K1665" s="109"/>
      <c r="L1665" s="109"/>
    </row>
    <row r="1666" spans="10:12" ht="15">
      <c r="J1666" s="109"/>
      <c r="K1666" s="109"/>
      <c r="L1666" s="109"/>
    </row>
    <row r="1667" spans="10:12" ht="15">
      <c r="J1667" s="109"/>
      <c r="K1667" s="109"/>
      <c r="L1667" s="109"/>
    </row>
    <row r="1668" spans="10:12" ht="15">
      <c r="J1668" s="109"/>
      <c r="K1668" s="109"/>
      <c r="L1668" s="109"/>
    </row>
    <row r="1669" spans="10:12" ht="15">
      <c r="J1669" s="109"/>
      <c r="K1669" s="109"/>
      <c r="L1669" s="109"/>
    </row>
    <row r="1670" spans="10:12" ht="15">
      <c r="J1670" s="109"/>
      <c r="K1670" s="109"/>
      <c r="L1670" s="109"/>
    </row>
    <row r="1671" spans="10:12" ht="15">
      <c r="J1671" s="109"/>
      <c r="K1671" s="109"/>
      <c r="L1671" s="109"/>
    </row>
    <row r="1672" spans="10:12" ht="15">
      <c r="J1672" s="109"/>
      <c r="K1672" s="109"/>
      <c r="L1672" s="109"/>
    </row>
    <row r="1673" spans="10:12" ht="15">
      <c r="J1673" s="109"/>
      <c r="K1673" s="109"/>
      <c r="L1673" s="109"/>
    </row>
    <row r="1674" spans="10:12" ht="15">
      <c r="J1674" s="109"/>
      <c r="K1674" s="109"/>
      <c r="L1674" s="109"/>
    </row>
    <row r="1675" spans="10:12" ht="15">
      <c r="J1675" s="109"/>
      <c r="K1675" s="109"/>
      <c r="L1675" s="109"/>
    </row>
    <row r="1676" spans="10:12" ht="15">
      <c r="J1676" s="109"/>
      <c r="K1676" s="109"/>
      <c r="L1676" s="109"/>
    </row>
    <row r="1677" spans="10:12" ht="15">
      <c r="J1677" s="109"/>
      <c r="K1677" s="109"/>
      <c r="L1677" s="109"/>
    </row>
    <row r="1678" spans="10:12" ht="15">
      <c r="J1678" s="109"/>
      <c r="K1678" s="109"/>
      <c r="L1678" s="109"/>
    </row>
    <row r="1679" spans="10:12" ht="15">
      <c r="J1679" s="109"/>
      <c r="K1679" s="109"/>
      <c r="L1679" s="109"/>
    </row>
    <row r="1680" spans="10:12" ht="15">
      <c r="J1680" s="109"/>
      <c r="K1680" s="109"/>
      <c r="L1680" s="109"/>
    </row>
    <row r="1681" spans="10:12" ht="15">
      <c r="J1681" s="109"/>
      <c r="K1681" s="109"/>
      <c r="L1681" s="109"/>
    </row>
    <row r="1682" spans="10:12" ht="15">
      <c r="J1682" s="109"/>
      <c r="K1682" s="109"/>
      <c r="L1682" s="109"/>
    </row>
    <row r="1683" spans="10:12" ht="15">
      <c r="J1683" s="109"/>
      <c r="K1683" s="109"/>
      <c r="L1683" s="109"/>
    </row>
    <row r="1684" spans="10:12" ht="15">
      <c r="J1684" s="109"/>
      <c r="K1684" s="109"/>
      <c r="L1684" s="109"/>
    </row>
    <row r="1685" spans="10:12" ht="15">
      <c r="J1685" s="109"/>
      <c r="K1685" s="109"/>
      <c r="L1685" s="109"/>
    </row>
    <row r="1686" spans="10:12" ht="15">
      <c r="J1686" s="109"/>
      <c r="K1686" s="109"/>
      <c r="L1686" s="109"/>
    </row>
    <row r="1687" spans="10:12" ht="15">
      <c r="J1687" s="109"/>
      <c r="K1687" s="109"/>
      <c r="L1687" s="109"/>
    </row>
    <row r="1688" spans="10:12" ht="15">
      <c r="J1688" s="109"/>
      <c r="K1688" s="109"/>
      <c r="L1688" s="109"/>
    </row>
    <row r="1689" spans="10:12" ht="15">
      <c r="J1689" s="109"/>
      <c r="K1689" s="109"/>
      <c r="L1689" s="109"/>
    </row>
    <row r="1690" spans="10:12" ht="15">
      <c r="J1690" s="109"/>
      <c r="K1690" s="109"/>
      <c r="L1690" s="109"/>
    </row>
    <row r="1691" spans="10:12" ht="15">
      <c r="J1691" s="109"/>
      <c r="K1691" s="109"/>
      <c r="L1691" s="109"/>
    </row>
    <row r="1692" spans="10:12" ht="15">
      <c r="J1692" s="109"/>
      <c r="K1692" s="109"/>
      <c r="L1692" s="109"/>
    </row>
    <row r="1693" spans="10:12" ht="15">
      <c r="J1693" s="109"/>
      <c r="K1693" s="109"/>
      <c r="L1693" s="109"/>
    </row>
    <row r="1694" spans="10:12" ht="15">
      <c r="J1694" s="109"/>
      <c r="K1694" s="109"/>
      <c r="L1694" s="109"/>
    </row>
    <row r="1695" spans="10:12" ht="15">
      <c r="J1695" s="109"/>
      <c r="K1695" s="109"/>
      <c r="L1695" s="109"/>
    </row>
    <row r="1696" spans="10:12" ht="15">
      <c r="J1696" s="109"/>
      <c r="K1696" s="109"/>
      <c r="L1696" s="109"/>
    </row>
    <row r="1697" spans="10:12" ht="15">
      <c r="J1697" s="109"/>
      <c r="K1697" s="109"/>
      <c r="L1697" s="109"/>
    </row>
    <row r="1698" spans="10:12" ht="15">
      <c r="J1698" s="109"/>
      <c r="K1698" s="109"/>
      <c r="L1698" s="109"/>
    </row>
    <row r="1699" spans="10:12" ht="15">
      <c r="J1699" s="109"/>
      <c r="K1699" s="109"/>
      <c r="L1699" s="109"/>
    </row>
    <row r="1700" spans="10:12" ht="15">
      <c r="J1700" s="109"/>
      <c r="K1700" s="109"/>
      <c r="L1700" s="109"/>
    </row>
    <row r="1701" spans="10:12" ht="15">
      <c r="J1701" s="109"/>
      <c r="K1701" s="109"/>
      <c r="L1701" s="109"/>
    </row>
    <row r="1702" spans="10:12" ht="15">
      <c r="J1702" s="109"/>
      <c r="K1702" s="109"/>
      <c r="L1702" s="109"/>
    </row>
    <row r="1703" spans="10:12" ht="15">
      <c r="J1703" s="109"/>
      <c r="K1703" s="109"/>
      <c r="L1703" s="109"/>
    </row>
    <row r="1704" spans="10:12" ht="15">
      <c r="J1704" s="109"/>
      <c r="K1704" s="109"/>
      <c r="L1704" s="109"/>
    </row>
    <row r="1705" spans="10:12" ht="15">
      <c r="J1705" s="109"/>
      <c r="K1705" s="109"/>
      <c r="L1705" s="109"/>
    </row>
    <row r="1706" spans="10:12" ht="15">
      <c r="J1706" s="109"/>
      <c r="K1706" s="109"/>
      <c r="L1706" s="109"/>
    </row>
    <row r="1707" spans="10:12" ht="15">
      <c r="J1707" s="109"/>
      <c r="K1707" s="109"/>
      <c r="L1707" s="109"/>
    </row>
    <row r="1708" spans="10:12" ht="15">
      <c r="J1708" s="109"/>
      <c r="K1708" s="109"/>
      <c r="L1708" s="109"/>
    </row>
    <row r="1709" spans="10:12" ht="15">
      <c r="J1709" s="109"/>
      <c r="K1709" s="109"/>
      <c r="L1709" s="109"/>
    </row>
    <row r="1710" spans="10:12" ht="15">
      <c r="J1710" s="109"/>
      <c r="K1710" s="109"/>
      <c r="L1710" s="109"/>
    </row>
    <row r="1711" spans="10:12" ht="15">
      <c r="J1711" s="109"/>
      <c r="K1711" s="109"/>
      <c r="L1711" s="109"/>
    </row>
    <row r="1712" spans="10:12" ht="15">
      <c r="J1712" s="109"/>
      <c r="K1712" s="109"/>
      <c r="L1712" s="109"/>
    </row>
    <row r="1713" spans="10:12" ht="15">
      <c r="J1713" s="109"/>
      <c r="K1713" s="109"/>
      <c r="L1713" s="109"/>
    </row>
    <row r="1714" spans="10:12" ht="15">
      <c r="J1714" s="109"/>
      <c r="K1714" s="109"/>
      <c r="L1714" s="109"/>
    </row>
    <row r="1715" spans="10:12" ht="15">
      <c r="J1715" s="109"/>
      <c r="K1715" s="109"/>
      <c r="L1715" s="109"/>
    </row>
    <row r="1716" spans="10:12" ht="15">
      <c r="J1716" s="109"/>
      <c r="K1716" s="109"/>
      <c r="L1716" s="109"/>
    </row>
    <row r="1717" spans="10:12" ht="15">
      <c r="J1717" s="109"/>
      <c r="K1717" s="109"/>
      <c r="L1717" s="109"/>
    </row>
    <row r="1718" spans="10:12" ht="15">
      <c r="J1718" s="109"/>
      <c r="K1718" s="109"/>
      <c r="L1718" s="109"/>
    </row>
    <row r="1719" spans="10:12" ht="15">
      <c r="J1719" s="109"/>
      <c r="K1719" s="109"/>
      <c r="L1719" s="109"/>
    </row>
    <row r="1720" spans="10:12" ht="15">
      <c r="J1720" s="109"/>
      <c r="K1720" s="109"/>
      <c r="L1720" s="109"/>
    </row>
    <row r="1721" spans="10:12" ht="15">
      <c r="J1721" s="109"/>
      <c r="K1721" s="109"/>
      <c r="L1721" s="109"/>
    </row>
    <row r="1722" spans="10:12" ht="15">
      <c r="J1722" s="109"/>
      <c r="K1722" s="109"/>
      <c r="L1722" s="109"/>
    </row>
    <row r="1723" spans="10:12" ht="15">
      <c r="J1723" s="109"/>
      <c r="K1723" s="109"/>
      <c r="L1723" s="109"/>
    </row>
    <row r="1724" spans="10:12" ht="15">
      <c r="J1724" s="109"/>
      <c r="K1724" s="109"/>
      <c r="L1724" s="109"/>
    </row>
    <row r="1725" spans="10:12" ht="15">
      <c r="J1725" s="109"/>
      <c r="K1725" s="109"/>
      <c r="L1725" s="109"/>
    </row>
    <row r="1726" spans="10:12" ht="15">
      <c r="J1726" s="109"/>
      <c r="K1726" s="109"/>
      <c r="L1726" s="109"/>
    </row>
    <row r="1727" spans="10:12" ht="15">
      <c r="J1727" s="109"/>
      <c r="K1727" s="109"/>
      <c r="L1727" s="109"/>
    </row>
    <row r="1728" spans="10:12" ht="15">
      <c r="J1728" s="109"/>
      <c r="K1728" s="109"/>
      <c r="L1728" s="109"/>
    </row>
    <row r="1729" spans="10:12" ht="15">
      <c r="J1729" s="109"/>
      <c r="K1729" s="109"/>
      <c r="L1729" s="109"/>
    </row>
    <row r="1730" spans="10:12" ht="15">
      <c r="J1730" s="109"/>
      <c r="K1730" s="109"/>
      <c r="L1730" s="109"/>
    </row>
    <row r="1731" spans="10:12" ht="15">
      <c r="J1731" s="109"/>
      <c r="K1731" s="109"/>
      <c r="L1731" s="109"/>
    </row>
    <row r="1732" spans="10:12" ht="15">
      <c r="J1732" s="109"/>
      <c r="K1732" s="109"/>
      <c r="L1732" s="109"/>
    </row>
    <row r="1733" spans="10:12" ht="15">
      <c r="J1733" s="109"/>
      <c r="K1733" s="109"/>
      <c r="L1733" s="109"/>
    </row>
    <row r="1734" spans="10:12" ht="15">
      <c r="J1734" s="109"/>
      <c r="K1734" s="109"/>
      <c r="L1734" s="109"/>
    </row>
    <row r="1735" spans="10:12" ht="15">
      <c r="J1735" s="109"/>
      <c r="K1735" s="109"/>
      <c r="L1735" s="109"/>
    </row>
    <row r="1736" spans="10:12" ht="15">
      <c r="J1736" s="109"/>
      <c r="K1736" s="109"/>
      <c r="L1736" s="109"/>
    </row>
    <row r="1737" spans="10:12" ht="15">
      <c r="J1737" s="109"/>
      <c r="K1737" s="109"/>
      <c r="L1737" s="109"/>
    </row>
    <row r="1738" spans="10:12" ht="15">
      <c r="J1738" s="109"/>
      <c r="K1738" s="109"/>
      <c r="L1738" s="109"/>
    </row>
    <row r="1739" spans="10:12" ht="15">
      <c r="J1739" s="109"/>
      <c r="K1739" s="109"/>
      <c r="L1739" s="109"/>
    </row>
    <row r="1740" spans="10:12" ht="15">
      <c r="J1740" s="109"/>
      <c r="K1740" s="109"/>
      <c r="L1740" s="109"/>
    </row>
    <row r="1741" spans="10:12" ht="15">
      <c r="J1741" s="109"/>
      <c r="K1741" s="109"/>
      <c r="L1741" s="109"/>
    </row>
    <row r="1742" spans="10:12" ht="15">
      <c r="J1742" s="109"/>
      <c r="K1742" s="109"/>
      <c r="L1742" s="109"/>
    </row>
    <row r="1743" spans="10:12" ht="15">
      <c r="J1743" s="109"/>
      <c r="K1743" s="109"/>
      <c r="L1743" s="109"/>
    </row>
    <row r="1744" spans="10:12" ht="15">
      <c r="J1744" s="109"/>
      <c r="K1744" s="109"/>
      <c r="L1744" s="109"/>
    </row>
    <row r="1745" spans="10:12" ht="15">
      <c r="J1745" s="109"/>
      <c r="K1745" s="109"/>
      <c r="L1745" s="109"/>
    </row>
    <row r="1746" spans="10:12" ht="15">
      <c r="J1746" s="109"/>
      <c r="K1746" s="109"/>
      <c r="L1746" s="109"/>
    </row>
    <row r="1747" spans="10:12" ht="15">
      <c r="J1747" s="109"/>
      <c r="K1747" s="109"/>
      <c r="L1747" s="109"/>
    </row>
    <row r="1748" spans="10:12" ht="15">
      <c r="J1748" s="109"/>
      <c r="K1748" s="109"/>
      <c r="L1748" s="109"/>
    </row>
    <row r="1749" spans="10:12" ht="15">
      <c r="J1749" s="109"/>
      <c r="K1749" s="109"/>
      <c r="L1749" s="109"/>
    </row>
    <row r="1750" spans="10:12" ht="15">
      <c r="J1750" s="109"/>
      <c r="K1750" s="109"/>
      <c r="L1750" s="109"/>
    </row>
    <row r="1751" spans="10:12" ht="15">
      <c r="J1751" s="109"/>
      <c r="K1751" s="109"/>
      <c r="L1751" s="109"/>
    </row>
    <row r="1752" spans="10:12" ht="15">
      <c r="J1752" s="109"/>
      <c r="K1752" s="109"/>
      <c r="L1752" s="109"/>
    </row>
    <row r="1753" spans="10:12" ht="15">
      <c r="J1753" s="109"/>
      <c r="K1753" s="109"/>
      <c r="L1753" s="109"/>
    </row>
    <row r="1754" spans="10:12" ht="15">
      <c r="J1754" s="109"/>
      <c r="K1754" s="109"/>
      <c r="L1754" s="109"/>
    </row>
    <row r="1755" spans="10:12" ht="15">
      <c r="J1755" s="109"/>
      <c r="K1755" s="109"/>
      <c r="L1755" s="109"/>
    </row>
    <row r="1756" spans="10:12" ht="15">
      <c r="J1756" s="109"/>
      <c r="K1756" s="109"/>
      <c r="L1756" s="109"/>
    </row>
    <row r="1757" spans="10:12" ht="15">
      <c r="J1757" s="109"/>
      <c r="K1757" s="109"/>
      <c r="L1757" s="109"/>
    </row>
    <row r="1758" spans="10:12" ht="15">
      <c r="J1758" s="109"/>
      <c r="K1758" s="109"/>
      <c r="L1758" s="109"/>
    </row>
    <row r="1759" spans="10:12" ht="15">
      <c r="J1759" s="109"/>
      <c r="K1759" s="109"/>
      <c r="L1759" s="109"/>
    </row>
    <row r="1760" spans="10:12" ht="15">
      <c r="J1760" s="109"/>
      <c r="K1760" s="109"/>
      <c r="L1760" s="109"/>
    </row>
    <row r="1761" spans="10:12" ht="15">
      <c r="J1761" s="109"/>
      <c r="K1761" s="109"/>
      <c r="L1761" s="109"/>
    </row>
    <row r="1762" spans="10:12" ht="15">
      <c r="J1762" s="109"/>
      <c r="K1762" s="109"/>
      <c r="L1762" s="109"/>
    </row>
    <row r="1763" spans="10:12" ht="15">
      <c r="J1763" s="109"/>
      <c r="K1763" s="109"/>
      <c r="L1763" s="109"/>
    </row>
    <row r="1764" spans="10:12" ht="15">
      <c r="J1764" s="109"/>
      <c r="K1764" s="109"/>
      <c r="L1764" s="109"/>
    </row>
    <row r="1765" spans="10:12" ht="15">
      <c r="J1765" s="109"/>
      <c r="K1765" s="109"/>
      <c r="L1765" s="109"/>
    </row>
    <row r="1766" spans="10:12" ht="15">
      <c r="J1766" s="109"/>
      <c r="K1766" s="109"/>
      <c r="L1766" s="109"/>
    </row>
    <row r="1767" spans="10:12" ht="15">
      <c r="J1767" s="109"/>
      <c r="K1767" s="109"/>
      <c r="L1767" s="109"/>
    </row>
    <row r="1768" spans="10:12" ht="15">
      <c r="J1768" s="109"/>
      <c r="K1768" s="109"/>
      <c r="L1768" s="109"/>
    </row>
    <row r="1769" spans="10:12" ht="15">
      <c r="J1769" s="109"/>
      <c r="K1769" s="109"/>
      <c r="L1769" s="109"/>
    </row>
    <row r="1770" spans="10:12" ht="15">
      <c r="J1770" s="109"/>
      <c r="K1770" s="109"/>
      <c r="L1770" s="109"/>
    </row>
    <row r="1771" spans="10:12" ht="15">
      <c r="J1771" s="109"/>
      <c r="K1771" s="109"/>
      <c r="L1771" s="109"/>
    </row>
    <row r="1772" spans="10:12" ht="15">
      <c r="J1772" s="109"/>
      <c r="K1772" s="109"/>
      <c r="L1772" s="109"/>
    </row>
    <row r="1773" spans="10:12" ht="15">
      <c r="J1773" s="109"/>
      <c r="K1773" s="109"/>
      <c r="L1773" s="109"/>
    </row>
    <row r="1774" spans="10:12" ht="15">
      <c r="J1774" s="109"/>
      <c r="K1774" s="109"/>
      <c r="L1774" s="109"/>
    </row>
    <row r="1775" spans="10:12" ht="15">
      <c r="J1775" s="109"/>
      <c r="K1775" s="109"/>
      <c r="L1775" s="109"/>
    </row>
    <row r="1776" spans="10:12" ht="15">
      <c r="J1776" s="109"/>
      <c r="K1776" s="109"/>
      <c r="L1776" s="109"/>
    </row>
    <row r="1777" spans="10:12" ht="15">
      <c r="J1777" s="109"/>
      <c r="K1777" s="109"/>
      <c r="L1777" s="109"/>
    </row>
    <row r="1778" spans="10:12" ht="15">
      <c r="J1778" s="109"/>
      <c r="K1778" s="109"/>
      <c r="L1778" s="109"/>
    </row>
    <row r="1779" spans="10:12" ht="15">
      <c r="J1779" s="109"/>
      <c r="K1779" s="109"/>
      <c r="L1779" s="109"/>
    </row>
    <row r="1780" spans="10:12" ht="15">
      <c r="J1780" s="109"/>
      <c r="K1780" s="109"/>
      <c r="L1780" s="109"/>
    </row>
    <row r="1781" spans="10:12" ht="15">
      <c r="J1781" s="109"/>
      <c r="K1781" s="109"/>
      <c r="L1781" s="109"/>
    </row>
    <row r="1782" spans="10:12" ht="15">
      <c r="J1782" s="109"/>
      <c r="K1782" s="109"/>
      <c r="L1782" s="109"/>
    </row>
    <row r="1783" spans="10:12" ht="15">
      <c r="J1783" s="109"/>
      <c r="K1783" s="109"/>
      <c r="L1783" s="109"/>
    </row>
    <row r="1784" spans="10:12" ht="15">
      <c r="J1784" s="109"/>
      <c r="K1784" s="109"/>
      <c r="L1784" s="109"/>
    </row>
    <row r="1785" spans="10:12" ht="15">
      <c r="J1785" s="109"/>
      <c r="K1785" s="109"/>
      <c r="L1785" s="109"/>
    </row>
    <row r="1786" spans="10:12" ht="15">
      <c r="J1786" s="109"/>
      <c r="K1786" s="109"/>
      <c r="L1786" s="109"/>
    </row>
    <row r="1787" spans="10:12" ht="15">
      <c r="J1787" s="109"/>
      <c r="K1787" s="109"/>
      <c r="L1787" s="109"/>
    </row>
    <row r="1788" spans="10:12" ht="15">
      <c r="J1788" s="109"/>
      <c r="K1788" s="109"/>
      <c r="L1788" s="109"/>
    </row>
    <row r="1789" spans="10:12" ht="15">
      <c r="J1789" s="109"/>
      <c r="K1789" s="109"/>
      <c r="L1789" s="109"/>
    </row>
    <row r="1790" spans="10:12" ht="15">
      <c r="J1790" s="109"/>
      <c r="K1790" s="109"/>
      <c r="L1790" s="109"/>
    </row>
    <row r="1791" spans="10:12" ht="15">
      <c r="J1791" s="109"/>
      <c r="K1791" s="109"/>
      <c r="L1791" s="109"/>
    </row>
    <row r="1792" spans="10:12" ht="15">
      <c r="J1792" s="109"/>
      <c r="K1792" s="109"/>
      <c r="L1792" s="109"/>
    </row>
    <row r="1793" spans="10:12" ht="15">
      <c r="J1793" s="109"/>
      <c r="K1793" s="109"/>
      <c r="L1793" s="109"/>
    </row>
    <row r="1794" spans="10:12" ht="15">
      <c r="J1794" s="109"/>
      <c r="K1794" s="109"/>
      <c r="L1794" s="109"/>
    </row>
    <row r="1795" spans="10:12" ht="15">
      <c r="J1795" s="109"/>
      <c r="K1795" s="109"/>
      <c r="L1795" s="109"/>
    </row>
    <row r="1796" spans="10:12" ht="15">
      <c r="J1796" s="109"/>
      <c r="K1796" s="109"/>
      <c r="L1796" s="109"/>
    </row>
    <row r="1797" spans="10:12" ht="15">
      <c r="J1797" s="109"/>
      <c r="K1797" s="109"/>
      <c r="L1797" s="109"/>
    </row>
    <row r="1798" spans="10:12" ht="15">
      <c r="J1798" s="109"/>
      <c r="K1798" s="109"/>
      <c r="L1798" s="109"/>
    </row>
    <row r="1799" spans="10:12" ht="15">
      <c r="J1799" s="109"/>
      <c r="K1799" s="109"/>
      <c r="L1799" s="109"/>
    </row>
    <row r="1800" spans="10:12" ht="15">
      <c r="J1800" s="109"/>
      <c r="K1800" s="109"/>
      <c r="L1800" s="109"/>
    </row>
    <row r="1801" spans="10:12" ht="15">
      <c r="J1801" s="109"/>
      <c r="K1801" s="109"/>
      <c r="L1801" s="109"/>
    </row>
    <row r="1802" spans="10:12" ht="15">
      <c r="J1802" s="109"/>
      <c r="K1802" s="109"/>
      <c r="L1802" s="109"/>
    </row>
    <row r="1803" spans="10:12" ht="15">
      <c r="J1803" s="109"/>
      <c r="K1803" s="109"/>
      <c r="L1803" s="109"/>
    </row>
    <row r="1804" spans="10:12" ht="15">
      <c r="J1804" s="109"/>
      <c r="K1804" s="109"/>
      <c r="L1804" s="109"/>
    </row>
    <row r="1805" spans="10:12" ht="15">
      <c r="J1805" s="109"/>
      <c r="K1805" s="109"/>
      <c r="L1805" s="109"/>
    </row>
    <row r="1806" spans="10:12" ht="15">
      <c r="J1806" s="109"/>
      <c r="K1806" s="109"/>
      <c r="L1806" s="109"/>
    </row>
    <row r="1807" spans="10:12" ht="15">
      <c r="J1807" s="109"/>
      <c r="K1807" s="109"/>
      <c r="L1807" s="109"/>
    </row>
    <row r="1808" spans="10:12" ht="15">
      <c r="J1808" s="109"/>
      <c r="K1808" s="109"/>
      <c r="L1808" s="109"/>
    </row>
    <row r="1809" spans="10:12" ht="15">
      <c r="J1809" s="109"/>
      <c r="K1809" s="109"/>
      <c r="L1809" s="109"/>
    </row>
    <row r="1810" spans="10:12" ht="15">
      <c r="J1810" s="109"/>
      <c r="K1810" s="109"/>
      <c r="L1810" s="109"/>
    </row>
    <row r="1811" spans="10:12" ht="15">
      <c r="J1811" s="109"/>
      <c r="K1811" s="109"/>
      <c r="L1811" s="109"/>
    </row>
    <row r="1812" spans="10:12" ht="15">
      <c r="J1812" s="109"/>
      <c r="K1812" s="109"/>
      <c r="L1812" s="109"/>
    </row>
    <row r="1813" spans="10:12" ht="15">
      <c r="J1813" s="109"/>
      <c r="K1813" s="109"/>
      <c r="L1813" s="109"/>
    </row>
    <row r="1814" spans="10:12" ht="15">
      <c r="J1814" s="109"/>
      <c r="K1814" s="109"/>
      <c r="L1814" s="109"/>
    </row>
    <row r="1815" spans="10:12" ht="15">
      <c r="J1815" s="109"/>
      <c r="K1815" s="109"/>
      <c r="L1815" s="109"/>
    </row>
    <row r="1816" spans="10:12" ht="15">
      <c r="J1816" s="109"/>
      <c r="K1816" s="109"/>
      <c r="L1816" s="109"/>
    </row>
    <row r="1817" spans="10:12" ht="15">
      <c r="J1817" s="109"/>
      <c r="K1817" s="109"/>
      <c r="L1817" s="109"/>
    </row>
    <row r="1818" spans="10:12" ht="15">
      <c r="J1818" s="109"/>
      <c r="K1818" s="109"/>
      <c r="L1818" s="109"/>
    </row>
    <row r="1819" spans="10:12" ht="15">
      <c r="J1819" s="109"/>
      <c r="K1819" s="109"/>
      <c r="L1819" s="109"/>
    </row>
    <row r="1820" spans="10:12" ht="15">
      <c r="J1820" s="109"/>
      <c r="K1820" s="109"/>
      <c r="L1820" s="109"/>
    </row>
    <row r="1821" spans="10:12" ht="15">
      <c r="J1821" s="109"/>
      <c r="K1821" s="109"/>
      <c r="L1821" s="109"/>
    </row>
    <row r="1822" spans="10:12" ht="15">
      <c r="J1822" s="109"/>
      <c r="K1822" s="109"/>
      <c r="L1822" s="109"/>
    </row>
    <row r="1823" spans="10:12" ht="15">
      <c r="J1823" s="109"/>
      <c r="K1823" s="109"/>
      <c r="L1823" s="109"/>
    </row>
    <row r="1824" spans="10:12" ht="15">
      <c r="J1824" s="109"/>
      <c r="K1824" s="109"/>
      <c r="L1824" s="109"/>
    </row>
    <row r="1825" spans="10:12" ht="15">
      <c r="J1825" s="109"/>
      <c r="K1825" s="109"/>
      <c r="L1825" s="109"/>
    </row>
    <row r="1826" spans="10:12" ht="15">
      <c r="J1826" s="109"/>
      <c r="K1826" s="109"/>
      <c r="L1826" s="109"/>
    </row>
    <row r="1827" spans="10:12" ht="15">
      <c r="J1827" s="109"/>
      <c r="K1827" s="109"/>
      <c r="L1827" s="109"/>
    </row>
    <row r="1828" spans="10:12" ht="15">
      <c r="J1828" s="109"/>
      <c r="K1828" s="109"/>
      <c r="L1828" s="109"/>
    </row>
    <row r="1829" spans="10:12" ht="15">
      <c r="J1829" s="109"/>
      <c r="K1829" s="109"/>
      <c r="L1829" s="109"/>
    </row>
    <row r="1830" spans="10:12" ht="15">
      <c r="J1830" s="109"/>
      <c r="K1830" s="109"/>
      <c r="L1830" s="109"/>
    </row>
    <row r="1831" spans="10:12" ht="15">
      <c r="J1831" s="109"/>
      <c r="K1831" s="109"/>
      <c r="L1831" s="109"/>
    </row>
    <row r="1832" spans="10:12" ht="15">
      <c r="J1832" s="109"/>
      <c r="K1832" s="109"/>
      <c r="L1832" s="109"/>
    </row>
    <row r="1833" spans="10:12" ht="15">
      <c r="J1833" s="109"/>
      <c r="K1833" s="109"/>
      <c r="L1833" s="109"/>
    </row>
    <row r="1834" spans="10:12" ht="15">
      <c r="J1834" s="109"/>
      <c r="K1834" s="109"/>
      <c r="L1834" s="109"/>
    </row>
    <row r="1835" spans="10:12" ht="15">
      <c r="J1835" s="109"/>
      <c r="K1835" s="109"/>
      <c r="L1835" s="109"/>
    </row>
    <row r="1836" spans="10:12" ht="15">
      <c r="J1836" s="109"/>
      <c r="K1836" s="109"/>
      <c r="L1836" s="109"/>
    </row>
    <row r="1837" spans="10:12" ht="15">
      <c r="J1837" s="109"/>
      <c r="K1837" s="109"/>
      <c r="L1837" s="109"/>
    </row>
    <row r="1838" spans="10:12" ht="15">
      <c r="J1838" s="109"/>
      <c r="K1838" s="109"/>
      <c r="L1838" s="109"/>
    </row>
    <row r="1839" spans="10:12" ht="15">
      <c r="J1839" s="109"/>
      <c r="K1839" s="109"/>
      <c r="L1839" s="109"/>
    </row>
    <row r="1840" spans="10:12" ht="15">
      <c r="J1840" s="109"/>
      <c r="K1840" s="109"/>
      <c r="L1840" s="109"/>
    </row>
    <row r="1841" spans="10:12" ht="15">
      <c r="J1841" s="109"/>
      <c r="K1841" s="109"/>
      <c r="L1841" s="109"/>
    </row>
    <row r="1842" spans="10:12" ht="15">
      <c r="J1842" s="109"/>
      <c r="K1842" s="109"/>
      <c r="L1842" s="109"/>
    </row>
    <row r="1843" spans="10:12" ht="15">
      <c r="J1843" s="109"/>
      <c r="K1843" s="109"/>
      <c r="L1843" s="109"/>
    </row>
    <row r="1844" spans="10:12" ht="15">
      <c r="J1844" s="109"/>
      <c r="K1844" s="109"/>
      <c r="L1844" s="109"/>
    </row>
    <row r="1845" spans="10:12" ht="15">
      <c r="J1845" s="109"/>
      <c r="K1845" s="109"/>
      <c r="L1845" s="109"/>
    </row>
    <row r="1846" spans="10:12" ht="15">
      <c r="J1846" s="109"/>
      <c r="K1846" s="109"/>
      <c r="L1846" s="109"/>
    </row>
    <row r="1847" spans="10:12" ht="15">
      <c r="J1847" s="109"/>
      <c r="K1847" s="109"/>
      <c r="L1847" s="109"/>
    </row>
    <row r="1848" spans="10:12" ht="15">
      <c r="J1848" s="109"/>
      <c r="K1848" s="109"/>
      <c r="L1848" s="109"/>
    </row>
    <row r="1849" spans="10:12" ht="15">
      <c r="J1849" s="109"/>
      <c r="K1849" s="109"/>
      <c r="L1849" s="109"/>
    </row>
    <row r="1850" spans="10:12" ht="15">
      <c r="J1850" s="109"/>
      <c r="K1850" s="109"/>
      <c r="L1850" s="109"/>
    </row>
    <row r="1851" spans="10:12" ht="15">
      <c r="J1851" s="109"/>
      <c r="K1851" s="109"/>
      <c r="L1851" s="109"/>
    </row>
    <row r="1852" spans="10:12" ht="15">
      <c r="J1852" s="109"/>
      <c r="K1852" s="109"/>
      <c r="L1852" s="109"/>
    </row>
    <row r="1853" spans="10:12" ht="15">
      <c r="J1853" s="109"/>
      <c r="K1853" s="109"/>
      <c r="L1853" s="109"/>
    </row>
    <row r="1854" spans="10:12" ht="15">
      <c r="J1854" s="109"/>
      <c r="K1854" s="109"/>
      <c r="L1854" s="109"/>
    </row>
    <row r="1855" spans="10:12" ht="15">
      <c r="J1855" s="109"/>
      <c r="K1855" s="109"/>
      <c r="L1855" s="109"/>
    </row>
    <row r="1856" spans="10:12" ht="15">
      <c r="J1856" s="109"/>
      <c r="K1856" s="109"/>
      <c r="L1856" s="109"/>
    </row>
    <row r="1857" spans="10:12" ht="15">
      <c r="J1857" s="109"/>
      <c r="K1857" s="109"/>
      <c r="L1857" s="109"/>
    </row>
    <row r="1858" spans="10:12" ht="15">
      <c r="J1858" s="109"/>
      <c r="K1858" s="109"/>
      <c r="L1858" s="109"/>
    </row>
    <row r="1859" spans="10:12" ht="15">
      <c r="J1859" s="109"/>
      <c r="K1859" s="109"/>
      <c r="L1859" s="109"/>
    </row>
    <row r="1860" spans="10:12" ht="15">
      <c r="J1860" s="109"/>
      <c r="K1860" s="109"/>
      <c r="L1860" s="109"/>
    </row>
    <row r="1861" spans="10:12" ht="15">
      <c r="J1861" s="109"/>
      <c r="K1861" s="109"/>
      <c r="L1861" s="109"/>
    </row>
    <row r="1862" spans="10:12" ht="15">
      <c r="J1862" s="109"/>
      <c r="K1862" s="109"/>
      <c r="L1862" s="109"/>
    </row>
    <row r="1863" spans="10:12" ht="15">
      <c r="J1863" s="109"/>
      <c r="K1863" s="109"/>
      <c r="L1863" s="109"/>
    </row>
    <row r="1864" spans="10:12" ht="15">
      <c r="J1864" s="109"/>
      <c r="K1864" s="109"/>
      <c r="L1864" s="109"/>
    </row>
    <row r="1865" spans="10:12" ht="15">
      <c r="J1865" s="109"/>
      <c r="K1865" s="109"/>
      <c r="L1865" s="109"/>
    </row>
    <row r="1866" spans="10:12" ht="15">
      <c r="J1866" s="109"/>
      <c r="K1866" s="109"/>
      <c r="L1866" s="109"/>
    </row>
    <row r="1867" spans="10:12" ht="15">
      <c r="J1867" s="109"/>
      <c r="K1867" s="109"/>
      <c r="L1867" s="109"/>
    </row>
    <row r="1868" spans="10:12" ht="15">
      <c r="J1868" s="109"/>
      <c r="K1868" s="109"/>
      <c r="L1868" s="109"/>
    </row>
    <row r="1869" spans="10:12" ht="15">
      <c r="J1869" s="109"/>
      <c r="K1869" s="109"/>
      <c r="L1869" s="109"/>
    </row>
    <row r="1870" spans="10:12" ht="15">
      <c r="J1870" s="109"/>
      <c r="K1870" s="109"/>
      <c r="L1870" s="109"/>
    </row>
    <row r="1871" spans="10:12" ht="15">
      <c r="J1871" s="109"/>
      <c r="K1871" s="109"/>
      <c r="L1871" s="109"/>
    </row>
    <row r="1872" spans="10:12" ht="15">
      <c r="J1872" s="109"/>
      <c r="K1872" s="109"/>
      <c r="L1872" s="109"/>
    </row>
    <row r="1873" spans="10:12" ht="15">
      <c r="J1873" s="109"/>
      <c r="K1873" s="109"/>
      <c r="L1873" s="109"/>
    </row>
    <row r="1874" spans="10:12" ht="15">
      <c r="J1874" s="109"/>
      <c r="K1874" s="109"/>
      <c r="L1874" s="109"/>
    </row>
    <row r="1875" spans="10:12" ht="15">
      <c r="J1875" s="109"/>
      <c r="K1875" s="109"/>
      <c r="L1875" s="109"/>
    </row>
    <row r="1876" spans="10:12" ht="15">
      <c r="J1876" s="109"/>
      <c r="K1876" s="109"/>
      <c r="L1876" s="109"/>
    </row>
    <row r="1877" spans="10:12" ht="15">
      <c r="J1877" s="109"/>
      <c r="K1877" s="109"/>
      <c r="L1877" s="109"/>
    </row>
    <row r="1878" spans="10:12" ht="15">
      <c r="J1878" s="109"/>
      <c r="K1878" s="109"/>
      <c r="L1878" s="109"/>
    </row>
    <row r="1879" spans="10:12" ht="15">
      <c r="J1879" s="109"/>
      <c r="K1879" s="109"/>
      <c r="L1879" s="109"/>
    </row>
    <row r="1880" spans="10:12" ht="15">
      <c r="J1880" s="109"/>
      <c r="K1880" s="109"/>
      <c r="L1880" s="109"/>
    </row>
    <row r="1881" spans="10:12" ht="15">
      <c r="J1881" s="109"/>
      <c r="K1881" s="109"/>
      <c r="L1881" s="109"/>
    </row>
    <row r="1882" spans="10:12" ht="15">
      <c r="J1882" s="109"/>
      <c r="K1882" s="109"/>
      <c r="L1882" s="109"/>
    </row>
    <row r="1883" spans="10:12" ht="15">
      <c r="J1883" s="109"/>
      <c r="K1883" s="109"/>
      <c r="L1883" s="109"/>
    </row>
    <row r="1884" spans="10:12" ht="15">
      <c r="J1884" s="109"/>
      <c r="K1884" s="109"/>
      <c r="L1884" s="109"/>
    </row>
    <row r="1885" spans="10:12" ht="15">
      <c r="J1885" s="109"/>
      <c r="K1885" s="109"/>
      <c r="L1885" s="109"/>
    </row>
    <row r="1886" spans="10:12" ht="15">
      <c r="J1886" s="109"/>
      <c r="K1886" s="109"/>
      <c r="L1886" s="109"/>
    </row>
    <row r="1887" spans="10:12" ht="15">
      <c r="J1887" s="109"/>
      <c r="K1887" s="109"/>
      <c r="L1887" s="109"/>
    </row>
    <row r="1888" spans="10:12" ht="15">
      <c r="J1888" s="109"/>
      <c r="K1888" s="109"/>
      <c r="L1888" s="109"/>
    </row>
    <row r="1889" spans="10:12" ht="15">
      <c r="J1889" s="109"/>
      <c r="K1889" s="109"/>
      <c r="L1889" s="109"/>
    </row>
    <row r="1890" spans="10:12" ht="15">
      <c r="J1890" s="109"/>
      <c r="K1890" s="109"/>
      <c r="L1890" s="109"/>
    </row>
    <row r="1891" spans="10:12" ht="15">
      <c r="J1891" s="109"/>
      <c r="K1891" s="109"/>
      <c r="L1891" s="109"/>
    </row>
    <row r="1892" spans="10:12" ht="15">
      <c r="J1892" s="109"/>
      <c r="K1892" s="109"/>
      <c r="L1892" s="109"/>
    </row>
    <row r="1893" spans="10:12" ht="15">
      <c r="J1893" s="109"/>
      <c r="K1893" s="109"/>
      <c r="L1893" s="109"/>
    </row>
    <row r="1894" spans="10:12" ht="15">
      <c r="J1894" s="109"/>
      <c r="K1894" s="109"/>
      <c r="L1894" s="109"/>
    </row>
    <row r="1895" spans="10:12" ht="15">
      <c r="J1895" s="109"/>
      <c r="K1895" s="109"/>
      <c r="L1895" s="109"/>
    </row>
    <row r="1896" spans="10:12" ht="15">
      <c r="J1896" s="109"/>
      <c r="K1896" s="109"/>
      <c r="L1896" s="109"/>
    </row>
    <row r="1897" spans="10:12" ht="15">
      <c r="J1897" s="109"/>
      <c r="K1897" s="109"/>
      <c r="L1897" s="109"/>
    </row>
    <row r="1898" spans="10:12" ht="15">
      <c r="J1898" s="109"/>
      <c r="K1898" s="109"/>
      <c r="L1898" s="109"/>
    </row>
    <row r="1899" spans="10:12" ht="15">
      <c r="J1899" s="109"/>
      <c r="K1899" s="109"/>
      <c r="L1899" s="109"/>
    </row>
    <row r="1900" spans="10:12" ht="15">
      <c r="J1900" s="109"/>
      <c r="K1900" s="109"/>
      <c r="L1900" s="109"/>
    </row>
    <row r="1901" spans="10:12" ht="15">
      <c r="J1901" s="109"/>
      <c r="K1901" s="109"/>
      <c r="L1901" s="109"/>
    </row>
    <row r="1902" spans="10:12" ht="15">
      <c r="J1902" s="109"/>
      <c r="K1902" s="109"/>
      <c r="L1902" s="109"/>
    </row>
    <row r="1903" spans="10:12" ht="15">
      <c r="J1903" s="109"/>
      <c r="K1903" s="109"/>
      <c r="L1903" s="109"/>
    </row>
    <row r="1904" spans="10:12" ht="15">
      <c r="J1904" s="109"/>
      <c r="K1904" s="109"/>
      <c r="L1904" s="109"/>
    </row>
    <row r="1905" spans="10:12" ht="15">
      <c r="J1905" s="109"/>
      <c r="K1905" s="109"/>
      <c r="L1905" s="109"/>
    </row>
    <row r="1906" spans="10:12" ht="15">
      <c r="J1906" s="109"/>
      <c r="K1906" s="109"/>
      <c r="L1906" s="109"/>
    </row>
    <row r="1907" spans="10:12" ht="15">
      <c r="J1907" s="109"/>
      <c r="K1907" s="109"/>
      <c r="L1907" s="109"/>
    </row>
    <row r="1908" spans="10:12" ht="15">
      <c r="J1908" s="109"/>
      <c r="K1908" s="109"/>
      <c r="L1908" s="109"/>
    </row>
    <row r="1909" spans="10:12" ht="15">
      <c r="J1909" s="109"/>
      <c r="K1909" s="109"/>
      <c r="L1909" s="109"/>
    </row>
    <row r="1910" spans="10:12" ht="15">
      <c r="J1910" s="109"/>
      <c r="K1910" s="109"/>
      <c r="L1910" s="109"/>
    </row>
    <row r="1911" spans="10:12" ht="15">
      <c r="J1911" s="109"/>
      <c r="K1911" s="109"/>
      <c r="L1911" s="109"/>
    </row>
    <row r="1912" spans="10:12" ht="15">
      <c r="J1912" s="109"/>
      <c r="K1912" s="109"/>
      <c r="L1912" s="109"/>
    </row>
    <row r="1913" spans="10:12" ht="15">
      <c r="J1913" s="109"/>
      <c r="K1913" s="109"/>
      <c r="L1913" s="109"/>
    </row>
    <row r="1914" spans="10:12" ht="15">
      <c r="J1914" s="109"/>
      <c r="K1914" s="109"/>
      <c r="L1914" s="109"/>
    </row>
    <row r="1915" spans="10:12" ht="15">
      <c r="J1915" s="109"/>
      <c r="K1915" s="109"/>
      <c r="L1915" s="109"/>
    </row>
    <row r="1916" spans="10:12" ht="15">
      <c r="J1916" s="109"/>
      <c r="K1916" s="109"/>
      <c r="L1916" s="109"/>
    </row>
    <row r="1917" spans="10:12" ht="15">
      <c r="J1917" s="109"/>
      <c r="K1917" s="109"/>
      <c r="L1917" s="109"/>
    </row>
    <row r="1918" spans="10:12" ht="15">
      <c r="J1918" s="109"/>
      <c r="K1918" s="109"/>
      <c r="L1918" s="109"/>
    </row>
    <row r="1919" spans="10:12" ht="15">
      <c r="J1919" s="109"/>
      <c r="K1919" s="109"/>
      <c r="L1919" s="109"/>
    </row>
    <row r="1920" spans="10:12" ht="15">
      <c r="J1920" s="109"/>
      <c r="K1920" s="109"/>
      <c r="L1920" s="109"/>
    </row>
    <row r="1921" spans="10:12" ht="15">
      <c r="J1921" s="109"/>
      <c r="K1921" s="109"/>
      <c r="L1921" s="109"/>
    </row>
    <row r="1922" spans="10:12" ht="15">
      <c r="J1922" s="109"/>
      <c r="K1922" s="109"/>
      <c r="L1922" s="109"/>
    </row>
    <row r="1923" spans="10:12" ht="15">
      <c r="J1923" s="109"/>
      <c r="K1923" s="109"/>
      <c r="L1923" s="109"/>
    </row>
    <row r="1924" spans="10:12" ht="15">
      <c r="J1924" s="109"/>
      <c r="K1924" s="109"/>
      <c r="L1924" s="109"/>
    </row>
    <row r="1925" spans="10:12" ht="15">
      <c r="J1925" s="109"/>
      <c r="K1925" s="109"/>
      <c r="L1925" s="109"/>
    </row>
    <row r="1926" spans="10:12" ht="15">
      <c r="J1926" s="109"/>
      <c r="K1926" s="109"/>
      <c r="L1926" s="109"/>
    </row>
    <row r="1927" spans="10:12" ht="15">
      <c r="J1927" s="109"/>
      <c r="K1927" s="109"/>
      <c r="L1927" s="109"/>
    </row>
    <row r="1928" spans="10:12" ht="15">
      <c r="J1928" s="109"/>
      <c r="K1928" s="109"/>
      <c r="L1928" s="109"/>
    </row>
    <row r="1929" spans="10:12" ht="15">
      <c r="J1929" s="109"/>
      <c r="K1929" s="109"/>
      <c r="L1929" s="109"/>
    </row>
    <row r="1930" spans="10:12" ht="15">
      <c r="J1930" s="109"/>
      <c r="K1930" s="109"/>
      <c r="L1930" s="109"/>
    </row>
    <row r="1931" spans="10:12" ht="15">
      <c r="J1931" s="109"/>
      <c r="K1931" s="109"/>
      <c r="L1931" s="109"/>
    </row>
    <row r="1932" spans="10:12" ht="15">
      <c r="J1932" s="109"/>
      <c r="K1932" s="109"/>
      <c r="L1932" s="109"/>
    </row>
    <row r="1933" spans="10:12" ht="15">
      <c r="J1933" s="109"/>
      <c r="K1933" s="109"/>
      <c r="L1933" s="109"/>
    </row>
    <row r="1934" spans="10:12" ht="15">
      <c r="J1934" s="109"/>
      <c r="K1934" s="109"/>
      <c r="L1934" s="109"/>
    </row>
    <row r="1935" spans="10:12" ht="15">
      <c r="J1935" s="109"/>
      <c r="K1935" s="109"/>
      <c r="L1935" s="109"/>
    </row>
    <row r="1936" spans="10:12" ht="15">
      <c r="J1936" s="109"/>
      <c r="K1936" s="109"/>
      <c r="L1936" s="109"/>
    </row>
    <row r="1937" spans="10:12" ht="15">
      <c r="J1937" s="109"/>
      <c r="K1937" s="109"/>
      <c r="L1937" s="109"/>
    </row>
    <row r="1938" spans="10:12" ht="15">
      <c r="J1938" s="109"/>
      <c r="K1938" s="109"/>
      <c r="L1938" s="109"/>
    </row>
    <row r="1939" spans="10:12" ht="15">
      <c r="J1939" s="109"/>
      <c r="K1939" s="109"/>
      <c r="L1939" s="109"/>
    </row>
    <row r="1940" spans="10:12" ht="15">
      <c r="J1940" s="109"/>
      <c r="K1940" s="109"/>
      <c r="L1940" s="109"/>
    </row>
    <row r="1941" spans="10:12" ht="15">
      <c r="J1941" s="109"/>
      <c r="K1941" s="109"/>
      <c r="L1941" s="109"/>
    </row>
    <row r="1942" spans="10:12" ht="15">
      <c r="J1942" s="109"/>
      <c r="K1942" s="109"/>
      <c r="L1942" s="109"/>
    </row>
    <row r="1943" spans="10:12" ht="15">
      <c r="J1943" s="109"/>
      <c r="K1943" s="109"/>
      <c r="L1943" s="109"/>
    </row>
    <row r="1944" spans="10:12" ht="15">
      <c r="J1944" s="109"/>
      <c r="K1944" s="109"/>
      <c r="L1944" s="109"/>
    </row>
    <row r="1945" spans="10:12" ht="15">
      <c r="J1945" s="109"/>
      <c r="K1945" s="109"/>
      <c r="L1945" s="109"/>
    </row>
    <row r="1946" spans="10:12" ht="15">
      <c r="J1946" s="109"/>
      <c r="K1946" s="109"/>
      <c r="L1946" s="109"/>
    </row>
    <row r="1947" spans="10:12" ht="15">
      <c r="J1947" s="109"/>
      <c r="K1947" s="109"/>
      <c r="L1947" s="109"/>
    </row>
    <row r="1948" spans="10:12" ht="15">
      <c r="J1948" s="109"/>
      <c r="K1948" s="109"/>
      <c r="L1948" s="109"/>
    </row>
    <row r="1949" spans="10:12" ht="15">
      <c r="J1949" s="109"/>
      <c r="K1949" s="109"/>
      <c r="L1949" s="109"/>
    </row>
    <row r="1950" spans="10:12" ht="15">
      <c r="J1950" s="109"/>
      <c r="K1950" s="109"/>
      <c r="L1950" s="109"/>
    </row>
    <row r="1951" spans="10:12" ht="15">
      <c r="J1951" s="109"/>
      <c r="K1951" s="109"/>
      <c r="L1951" s="109"/>
    </row>
    <row r="1952" spans="10:12" ht="15">
      <c r="J1952" s="109"/>
      <c r="K1952" s="109"/>
      <c r="L1952" s="109"/>
    </row>
    <row r="1953" spans="10:12" ht="15">
      <c r="J1953" s="109"/>
      <c r="K1953" s="109"/>
      <c r="L1953" s="109"/>
    </row>
    <row r="1954" spans="10:12" ht="15">
      <c r="J1954" s="109"/>
      <c r="K1954" s="109"/>
      <c r="L1954" s="109"/>
    </row>
    <row r="1955" spans="10:12" ht="15">
      <c r="J1955" s="109"/>
      <c r="K1955" s="109"/>
      <c r="L1955" s="109"/>
    </row>
    <row r="1956" spans="10:12" ht="15">
      <c r="J1956" s="109"/>
      <c r="K1956" s="109"/>
      <c r="L1956" s="109"/>
    </row>
    <row r="1957" spans="10:12" ht="15">
      <c r="J1957" s="109"/>
      <c r="K1957" s="109"/>
      <c r="L1957" s="109"/>
    </row>
    <row r="1958" spans="10:12" ht="15">
      <c r="J1958" s="109"/>
      <c r="K1958" s="109"/>
      <c r="L1958" s="109"/>
    </row>
    <row r="1959" spans="10:12" ht="15">
      <c r="J1959" s="109"/>
      <c r="K1959" s="109"/>
      <c r="L1959" s="109"/>
    </row>
    <row r="1960" spans="10:12" ht="15">
      <c r="J1960" s="109"/>
      <c r="K1960" s="109"/>
      <c r="L1960" s="109"/>
    </row>
    <row r="1961" spans="10:12" ht="15">
      <c r="J1961" s="109"/>
      <c r="K1961" s="109"/>
      <c r="L1961" s="109"/>
    </row>
    <row r="1962" spans="10:12" ht="15">
      <c r="J1962" s="109"/>
      <c r="K1962" s="109"/>
      <c r="L1962" s="109"/>
    </row>
    <row r="1963" spans="10:12" ht="15">
      <c r="J1963" s="109"/>
      <c r="K1963" s="109"/>
      <c r="L1963" s="109"/>
    </row>
    <row r="1964" spans="10:12" ht="15">
      <c r="J1964" s="109"/>
      <c r="K1964" s="109"/>
      <c r="L1964" s="109"/>
    </row>
    <row r="1965" spans="10:12" ht="15">
      <c r="J1965" s="109"/>
      <c r="K1965" s="109"/>
      <c r="L1965" s="109"/>
    </row>
    <row r="1966" spans="10:12" ht="15">
      <c r="J1966" s="109"/>
      <c r="K1966" s="109"/>
      <c r="L1966" s="109"/>
    </row>
    <row r="1967" spans="10:12" ht="15">
      <c r="J1967" s="109"/>
      <c r="K1967" s="109"/>
      <c r="L1967" s="109"/>
    </row>
    <row r="1968" spans="10:12" ht="15">
      <c r="J1968" s="109"/>
      <c r="K1968" s="109"/>
      <c r="L1968" s="109"/>
    </row>
    <row r="1969" spans="10:12" ht="15">
      <c r="J1969" s="109"/>
      <c r="K1969" s="109"/>
      <c r="L1969" s="109"/>
    </row>
    <row r="1970" spans="10:12" ht="15">
      <c r="J1970" s="109"/>
      <c r="K1970" s="109"/>
      <c r="L1970" s="109"/>
    </row>
    <row r="1971" spans="10:12" ht="15">
      <c r="J1971" s="109"/>
      <c r="K1971" s="109"/>
      <c r="L1971" s="109"/>
    </row>
    <row r="1972" spans="10:12" ht="15">
      <c r="J1972" s="109"/>
      <c r="K1972" s="109"/>
      <c r="L1972" s="109"/>
    </row>
    <row r="1973" spans="10:12" ht="15">
      <c r="J1973" s="109"/>
      <c r="K1973" s="109"/>
      <c r="L1973" s="109"/>
    </row>
    <row r="1974" spans="10:12" ht="15">
      <c r="J1974" s="109"/>
      <c r="K1974" s="109"/>
      <c r="L1974" s="109"/>
    </row>
    <row r="1975" spans="10:12" ht="15">
      <c r="J1975" s="109"/>
      <c r="K1975" s="109"/>
      <c r="L1975" s="109"/>
    </row>
    <row r="1976" spans="10:12" ht="15">
      <c r="J1976" s="109"/>
      <c r="K1976" s="109"/>
      <c r="L1976" s="109"/>
    </row>
    <row r="1977" spans="10:12" ht="15">
      <c r="J1977" s="109"/>
      <c r="K1977" s="109"/>
      <c r="L1977" s="109"/>
    </row>
    <row r="1978" spans="10:12" ht="15">
      <c r="J1978" s="109"/>
      <c r="K1978" s="109"/>
      <c r="L1978" s="109"/>
    </row>
    <row r="1979" spans="10:12" ht="15">
      <c r="J1979" s="109"/>
      <c r="K1979" s="109"/>
      <c r="L1979" s="109"/>
    </row>
    <row r="1980" spans="10:12" ht="15">
      <c r="J1980" s="109"/>
      <c r="K1980" s="109"/>
      <c r="L1980" s="109"/>
    </row>
    <row r="1981" spans="10:12" ht="15">
      <c r="J1981" s="109"/>
      <c r="K1981" s="109"/>
      <c r="L1981" s="109"/>
    </row>
    <row r="1982" spans="10:12" ht="15">
      <c r="J1982" s="109"/>
      <c r="K1982" s="109"/>
      <c r="L1982" s="109"/>
    </row>
    <row r="1983" spans="10:12" ht="15">
      <c r="J1983" s="109"/>
      <c r="K1983" s="109"/>
      <c r="L1983" s="109"/>
    </row>
    <row r="1984" spans="10:12" ht="15">
      <c r="J1984" s="109"/>
      <c r="K1984" s="109"/>
      <c r="L1984" s="109"/>
    </row>
    <row r="1985" spans="10:12" ht="15">
      <c r="J1985" s="109"/>
      <c r="K1985" s="109"/>
      <c r="L1985" s="109"/>
    </row>
    <row r="1986" spans="10:12" ht="15">
      <c r="J1986" s="109"/>
      <c r="K1986" s="109"/>
      <c r="L1986" s="109"/>
    </row>
    <row r="1987" spans="10:12" ht="15">
      <c r="J1987" s="109"/>
      <c r="K1987" s="109"/>
      <c r="L1987" s="109"/>
    </row>
    <row r="1988" spans="10:12" ht="15">
      <c r="J1988" s="109"/>
      <c r="K1988" s="109"/>
      <c r="L1988" s="109"/>
    </row>
    <row r="1989" spans="10:12" ht="15">
      <c r="J1989" s="109"/>
      <c r="K1989" s="109"/>
      <c r="L1989" s="109"/>
    </row>
    <row r="1990" spans="10:12" ht="15">
      <c r="J1990" s="109"/>
      <c r="K1990" s="109"/>
      <c r="L1990" s="109"/>
    </row>
    <row r="1991" spans="10:12" ht="15">
      <c r="J1991" s="109"/>
      <c r="K1991" s="109"/>
      <c r="L1991" s="109"/>
    </row>
    <row r="1992" spans="10:12" ht="15">
      <c r="J1992" s="109"/>
      <c r="K1992" s="109"/>
      <c r="L1992" s="109"/>
    </row>
    <row r="1993" spans="10:12" ht="15">
      <c r="J1993" s="109"/>
      <c r="K1993" s="109"/>
      <c r="L1993" s="109"/>
    </row>
    <row r="1994" spans="10:12" ht="15">
      <c r="J1994" s="109"/>
      <c r="K1994" s="109"/>
      <c r="L1994" s="109"/>
    </row>
    <row r="1995" spans="10:12" ht="15">
      <c r="J1995" s="109"/>
      <c r="K1995" s="109"/>
      <c r="L1995" s="109"/>
    </row>
    <row r="1996" spans="10:12" ht="15">
      <c r="J1996" s="109"/>
      <c r="K1996" s="109"/>
      <c r="L1996" s="109"/>
    </row>
    <row r="1997" spans="10:12" ht="15">
      <c r="J1997" s="109"/>
      <c r="K1997" s="109"/>
      <c r="L1997" s="109"/>
    </row>
    <row r="1998" spans="10:12" ht="15">
      <c r="J1998" s="109"/>
      <c r="K1998" s="109"/>
      <c r="L1998" s="109"/>
    </row>
    <row r="1999" spans="10:12" ht="15">
      <c r="J1999" s="109"/>
      <c r="K1999" s="109"/>
      <c r="L1999" s="109"/>
    </row>
    <row r="2000" spans="10:12" ht="15">
      <c r="J2000" s="109"/>
      <c r="K2000" s="109"/>
      <c r="L2000" s="109"/>
    </row>
    <row r="2001" spans="10:12" ht="15">
      <c r="J2001" s="109"/>
      <c r="K2001" s="109"/>
      <c r="L2001" s="109"/>
    </row>
    <row r="2002" spans="10:12" ht="15">
      <c r="J2002" s="109"/>
      <c r="K2002" s="109"/>
      <c r="L2002" s="109"/>
    </row>
    <row r="2003" spans="10:12" ht="15">
      <c r="J2003" s="109"/>
      <c r="K2003" s="109"/>
      <c r="L2003" s="109"/>
    </row>
    <row r="2004" spans="10:12" ht="15">
      <c r="J2004" s="109"/>
      <c r="K2004" s="109"/>
      <c r="L2004" s="109"/>
    </row>
    <row r="2005" spans="10:12" ht="15">
      <c r="J2005" s="109"/>
      <c r="K2005" s="109"/>
      <c r="L2005" s="109"/>
    </row>
    <row r="2006" spans="10:12" ht="15">
      <c r="J2006" s="109"/>
      <c r="K2006" s="109"/>
      <c r="L2006" s="109"/>
    </row>
    <row r="2007" spans="10:12" ht="15">
      <c r="J2007" s="109"/>
      <c r="K2007" s="109"/>
      <c r="L2007" s="109"/>
    </row>
    <row r="2008" spans="10:12" ht="15">
      <c r="J2008" s="109"/>
      <c r="K2008" s="109"/>
      <c r="L2008" s="109"/>
    </row>
    <row r="2009" spans="10:12" ht="15">
      <c r="J2009" s="109"/>
      <c r="K2009" s="109"/>
      <c r="L2009" s="109"/>
    </row>
    <row r="2010" spans="10:12" ht="15">
      <c r="J2010" s="109"/>
      <c r="K2010" s="109"/>
      <c r="L2010" s="109"/>
    </row>
    <row r="2011" spans="10:12" ht="15">
      <c r="J2011" s="109"/>
      <c r="K2011" s="109"/>
      <c r="L2011" s="109"/>
    </row>
    <row r="2012" spans="10:12" ht="15">
      <c r="J2012" s="109"/>
      <c r="K2012" s="109"/>
      <c r="L2012" s="109"/>
    </row>
    <row r="2013" spans="10:12" ht="15">
      <c r="J2013" s="109"/>
      <c r="K2013" s="109"/>
      <c r="L2013" s="109"/>
    </row>
    <row r="2014" spans="10:12" ht="15">
      <c r="J2014" s="109"/>
      <c r="K2014" s="109"/>
      <c r="L2014" s="109"/>
    </row>
    <row r="2015" spans="10:12" ht="15">
      <c r="J2015" s="109"/>
      <c r="K2015" s="109"/>
      <c r="L2015" s="109"/>
    </row>
    <row r="2016" spans="10:12" ht="15">
      <c r="J2016" s="109"/>
      <c r="K2016" s="109"/>
      <c r="L2016" s="109"/>
    </row>
    <row r="2017" spans="10:12" ht="15">
      <c r="J2017" s="109"/>
      <c r="K2017" s="109"/>
      <c r="L2017" s="109"/>
    </row>
    <row r="2018" spans="10:12" ht="15">
      <c r="J2018" s="109"/>
      <c r="K2018" s="109"/>
      <c r="L2018" s="109"/>
    </row>
    <row r="2019" spans="10:12" ht="15">
      <c r="J2019" s="109"/>
      <c r="K2019" s="109"/>
      <c r="L2019" s="109"/>
    </row>
    <row r="2020" spans="10:12" ht="15">
      <c r="J2020" s="109"/>
      <c r="K2020" s="109"/>
      <c r="L2020" s="109"/>
    </row>
    <row r="2021" spans="10:12" ht="15">
      <c r="J2021" s="109"/>
      <c r="K2021" s="109"/>
      <c r="L2021" s="109"/>
    </row>
    <row r="2022" spans="10:12" ht="15">
      <c r="J2022" s="109"/>
      <c r="K2022" s="109"/>
      <c r="L2022" s="109"/>
    </row>
    <row r="2023" spans="10:12" ht="15">
      <c r="J2023" s="109"/>
      <c r="K2023" s="109"/>
      <c r="L2023" s="109"/>
    </row>
    <row r="2024" spans="10:12" ht="15">
      <c r="J2024" s="109"/>
      <c r="K2024" s="109"/>
      <c r="L2024" s="109"/>
    </row>
    <row r="2025" spans="10:12" ht="15">
      <c r="J2025" s="109"/>
      <c r="K2025" s="109"/>
      <c r="L2025" s="109"/>
    </row>
    <row r="2026" spans="10:12" ht="15">
      <c r="J2026" s="109"/>
      <c r="K2026" s="109"/>
      <c r="L2026" s="109"/>
    </row>
    <row r="2027" spans="10:12" ht="15">
      <c r="J2027" s="109"/>
      <c r="K2027" s="109"/>
      <c r="L2027" s="109"/>
    </row>
    <row r="2028" spans="10:12" ht="15">
      <c r="J2028" s="109"/>
      <c r="K2028" s="109"/>
      <c r="L2028" s="109"/>
    </row>
    <row r="2029" spans="10:12" ht="15">
      <c r="J2029" s="109"/>
      <c r="K2029" s="109"/>
      <c r="L2029" s="109"/>
    </row>
    <row r="2030" spans="10:12" ht="15">
      <c r="J2030" s="109"/>
      <c r="K2030" s="109"/>
      <c r="L2030" s="109"/>
    </row>
    <row r="2031" spans="10:12" ht="15">
      <c r="J2031" s="109"/>
      <c r="K2031" s="109"/>
      <c r="L2031" s="109"/>
    </row>
    <row r="2032" spans="10:12" ht="15">
      <c r="J2032" s="109"/>
      <c r="K2032" s="109"/>
      <c r="L2032" s="109"/>
    </row>
    <row r="2033" spans="10:12" ht="15">
      <c r="J2033" s="109"/>
      <c r="K2033" s="109"/>
      <c r="L2033" s="109"/>
    </row>
    <row r="2034" spans="10:12" ht="15">
      <c r="J2034" s="109"/>
      <c r="K2034" s="109"/>
      <c r="L2034" s="109"/>
    </row>
    <row r="2035" spans="10:12" ht="15">
      <c r="J2035" s="109"/>
      <c r="K2035" s="109"/>
      <c r="L2035" s="109"/>
    </row>
    <row r="2036" spans="10:12" ht="15">
      <c r="J2036" s="109"/>
      <c r="K2036" s="109"/>
      <c r="L2036" s="109"/>
    </row>
    <row r="2037" spans="10:12" ht="15">
      <c r="J2037" s="109"/>
      <c r="K2037" s="109"/>
      <c r="L2037" s="109"/>
    </row>
    <row r="2038" spans="10:12" ht="15">
      <c r="J2038" s="109"/>
      <c r="K2038" s="109"/>
      <c r="L2038" s="109"/>
    </row>
    <row r="2039" spans="10:12" ht="15">
      <c r="J2039" s="109"/>
      <c r="K2039" s="109"/>
      <c r="L2039" s="109"/>
    </row>
    <row r="2040" spans="10:12" ht="15">
      <c r="J2040" s="109"/>
      <c r="K2040" s="109"/>
      <c r="L2040" s="109"/>
    </row>
    <row r="2041" spans="10:12" ht="15">
      <c r="J2041" s="109"/>
      <c r="K2041" s="109"/>
      <c r="L2041" s="109"/>
    </row>
    <row r="2042" spans="10:12" ht="15">
      <c r="J2042" s="109"/>
      <c r="K2042" s="109"/>
      <c r="L2042" s="109"/>
    </row>
    <row r="2043" spans="10:12" ht="15">
      <c r="J2043" s="109"/>
      <c r="K2043" s="109"/>
      <c r="L2043" s="109"/>
    </row>
    <row r="2044" spans="10:12" ht="15">
      <c r="J2044" s="109"/>
      <c r="K2044" s="109"/>
      <c r="L2044" s="109"/>
    </row>
    <row r="2045" spans="10:12" ht="15">
      <c r="J2045" s="109"/>
      <c r="K2045" s="109"/>
      <c r="L2045" s="109"/>
    </row>
    <row r="2046" spans="10:12" ht="15">
      <c r="J2046" s="109"/>
      <c r="K2046" s="109"/>
      <c r="L2046" s="109"/>
    </row>
    <row r="2047" spans="10:12" ht="15">
      <c r="J2047" s="109"/>
      <c r="K2047" s="109"/>
      <c r="L2047" s="109"/>
    </row>
    <row r="2048" spans="10:12" ht="15">
      <c r="J2048" s="109"/>
      <c r="K2048" s="109"/>
      <c r="L2048" s="109"/>
    </row>
    <row r="2049" spans="10:12" ht="15">
      <c r="J2049" s="109"/>
      <c r="K2049" s="109"/>
      <c r="L2049" s="109"/>
    </row>
    <row r="2050" spans="10:12" ht="15">
      <c r="J2050" s="109"/>
      <c r="K2050" s="109"/>
      <c r="L2050" s="109"/>
    </row>
    <row r="2051" spans="10:12" ht="15">
      <c r="J2051" s="109"/>
      <c r="K2051" s="109"/>
      <c r="L2051" s="109"/>
    </row>
    <row r="2052" spans="10:12" ht="15">
      <c r="J2052" s="109"/>
      <c r="K2052" s="109"/>
      <c r="L2052" s="109"/>
    </row>
    <row r="2053" spans="10:12" ht="15">
      <c r="J2053" s="109"/>
      <c r="K2053" s="109"/>
      <c r="L2053" s="109"/>
    </row>
    <row r="2054" spans="10:12" ht="15">
      <c r="J2054" s="109"/>
      <c r="K2054" s="109"/>
      <c r="L2054" s="109"/>
    </row>
    <row r="2055" spans="10:12" ht="15">
      <c r="J2055" s="109"/>
      <c r="K2055" s="109"/>
      <c r="L2055" s="109"/>
    </row>
    <row r="2056" spans="10:12" ht="15">
      <c r="J2056" s="109"/>
      <c r="K2056" s="109"/>
      <c r="L2056" s="109"/>
    </row>
    <row r="2057" spans="10:12" ht="15">
      <c r="J2057" s="109"/>
      <c r="K2057" s="109"/>
      <c r="L2057" s="109"/>
    </row>
    <row r="2058" spans="10:12" ht="15">
      <c r="J2058" s="109"/>
      <c r="K2058" s="109"/>
      <c r="L2058" s="109"/>
    </row>
    <row r="2059" spans="10:12" ht="15">
      <c r="J2059" s="109"/>
      <c r="K2059" s="109"/>
      <c r="L2059" s="109"/>
    </row>
    <row r="2060" spans="10:12" ht="15">
      <c r="J2060" s="109"/>
      <c r="K2060" s="109"/>
      <c r="L2060" s="109"/>
    </row>
    <row r="2061" spans="10:12" ht="15">
      <c r="J2061" s="109"/>
      <c r="K2061" s="109"/>
      <c r="L2061" s="109"/>
    </row>
    <row r="2062" spans="10:12" ht="15">
      <c r="J2062" s="109"/>
      <c r="K2062" s="109"/>
      <c r="L2062" s="109"/>
    </row>
    <row r="2063" spans="10:12" ht="15">
      <c r="J2063" s="109"/>
      <c r="K2063" s="109"/>
      <c r="L2063" s="109"/>
    </row>
    <row r="2064" spans="10:12" ht="15">
      <c r="J2064" s="109"/>
      <c r="K2064" s="109"/>
      <c r="L2064" s="109"/>
    </row>
    <row r="2065" spans="10:12" ht="15">
      <c r="J2065" s="109"/>
      <c r="K2065" s="109"/>
      <c r="L2065" s="109"/>
    </row>
    <row r="2066" spans="10:12" ht="15">
      <c r="J2066" s="109"/>
      <c r="K2066" s="109"/>
      <c r="L2066" s="109"/>
    </row>
    <row r="2067" spans="10:12" ht="15">
      <c r="J2067" s="109"/>
      <c r="K2067" s="109"/>
      <c r="L2067" s="109"/>
    </row>
    <row r="2068" spans="10:12" ht="15">
      <c r="J2068" s="109"/>
      <c r="K2068" s="109"/>
      <c r="L2068" s="109"/>
    </row>
    <row r="2069" spans="10:12" ht="15">
      <c r="J2069" s="109"/>
      <c r="K2069" s="109"/>
      <c r="L2069" s="109"/>
    </row>
    <row r="2070" spans="10:12" ht="15">
      <c r="J2070" s="109"/>
      <c r="K2070" s="109"/>
      <c r="L2070" s="109"/>
    </row>
    <row r="2071" spans="10:12" ht="15">
      <c r="J2071" s="109"/>
      <c r="K2071" s="109"/>
      <c r="L2071" s="109"/>
    </row>
    <row r="2072" spans="10:12" ht="15">
      <c r="J2072" s="109"/>
      <c r="K2072" s="109"/>
      <c r="L2072" s="109"/>
    </row>
    <row r="2073" spans="10:12" ht="15">
      <c r="J2073" s="109"/>
      <c r="K2073" s="109"/>
      <c r="L2073" s="109"/>
    </row>
    <row r="2074" spans="10:12" ht="15">
      <c r="J2074" s="109"/>
      <c r="K2074" s="109"/>
      <c r="L2074" s="109"/>
    </row>
    <row r="2075" spans="10:12" ht="15">
      <c r="J2075" s="109"/>
      <c r="K2075" s="109"/>
      <c r="L2075" s="109"/>
    </row>
    <row r="2076" spans="10:12" ht="15">
      <c r="J2076" s="109"/>
      <c r="K2076" s="109"/>
      <c r="L2076" s="109"/>
    </row>
    <row r="2077" spans="10:12" ht="15">
      <c r="J2077" s="109"/>
      <c r="K2077" s="109"/>
      <c r="L2077" s="109"/>
    </row>
    <row r="2078" spans="10:12" ht="15">
      <c r="J2078" s="109"/>
      <c r="K2078" s="109"/>
      <c r="L2078" s="109"/>
    </row>
    <row r="2079" spans="10:12" ht="15">
      <c r="J2079" s="109"/>
      <c r="K2079" s="109"/>
      <c r="L2079" s="109"/>
    </row>
    <row r="2080" spans="10:12" ht="15">
      <c r="J2080" s="109"/>
      <c r="K2080" s="109"/>
      <c r="L2080" s="109"/>
    </row>
    <row r="2081" spans="10:12" ht="15">
      <c r="J2081" s="109"/>
      <c r="K2081" s="109"/>
      <c r="L2081" s="109"/>
    </row>
    <row r="2082" spans="10:12" ht="15">
      <c r="J2082" s="109"/>
      <c r="K2082" s="109"/>
      <c r="L2082" s="109"/>
    </row>
    <row r="2083" spans="10:12" ht="15">
      <c r="J2083" s="109"/>
      <c r="K2083" s="109"/>
      <c r="L2083" s="109"/>
    </row>
    <row r="2084" spans="10:12" ht="15">
      <c r="J2084" s="109"/>
      <c r="K2084" s="109"/>
      <c r="L2084" s="109"/>
    </row>
    <row r="2085" spans="10:12" ht="15">
      <c r="J2085" s="109"/>
      <c r="K2085" s="109"/>
      <c r="L2085" s="109"/>
    </row>
    <row r="2086" spans="10:12" ht="15">
      <c r="J2086" s="109"/>
      <c r="K2086" s="109"/>
      <c r="L2086" s="109"/>
    </row>
    <row r="2087" spans="10:12" ht="15">
      <c r="J2087" s="109"/>
      <c r="K2087" s="109"/>
      <c r="L2087" s="109"/>
    </row>
    <row r="2088" spans="10:12" ht="15">
      <c r="J2088" s="109"/>
      <c r="K2088" s="109"/>
      <c r="L2088" s="109"/>
    </row>
    <row r="2089" spans="10:12" ht="15">
      <c r="J2089" s="109"/>
      <c r="K2089" s="109"/>
      <c r="L2089" s="109"/>
    </row>
    <row r="2090" spans="10:12" ht="15">
      <c r="J2090" s="109"/>
      <c r="K2090" s="109"/>
      <c r="L2090" s="109"/>
    </row>
    <row r="2091" spans="10:12" ht="15">
      <c r="J2091" s="109"/>
      <c r="K2091" s="109"/>
      <c r="L2091" s="109"/>
    </row>
    <row r="2092" spans="10:12" ht="15">
      <c r="J2092" s="109"/>
      <c r="K2092" s="109"/>
      <c r="L2092" s="109"/>
    </row>
    <row r="2093" spans="10:12" ht="15">
      <c r="J2093" s="109"/>
      <c r="K2093" s="109"/>
      <c r="L2093" s="109"/>
    </row>
    <row r="2094" spans="10:12" ht="15">
      <c r="J2094" s="109"/>
      <c r="K2094" s="109"/>
      <c r="L2094" s="109"/>
    </row>
    <row r="2095" spans="10:12" ht="15">
      <c r="J2095" s="109"/>
      <c r="K2095" s="109"/>
      <c r="L2095" s="109"/>
    </row>
    <row r="2096" spans="10:12" ht="15">
      <c r="J2096" s="109"/>
      <c r="K2096" s="109"/>
      <c r="L2096" s="109"/>
    </row>
    <row r="2097" spans="10:12" ht="15">
      <c r="J2097" s="109"/>
      <c r="K2097" s="109"/>
      <c r="L2097" s="109"/>
    </row>
    <row r="2098" spans="10:12" ht="15">
      <c r="J2098" s="109"/>
      <c r="K2098" s="109"/>
      <c r="L2098" s="109"/>
    </row>
    <row r="2099" spans="10:12" ht="15">
      <c r="J2099" s="109"/>
      <c r="K2099" s="109"/>
      <c r="L2099" s="109"/>
    </row>
    <row r="2100" spans="10:12" ht="15">
      <c r="J2100" s="109"/>
      <c r="K2100" s="109"/>
      <c r="L2100" s="109"/>
    </row>
    <row r="2101" spans="10:12" ht="15">
      <c r="J2101" s="109"/>
      <c r="K2101" s="109"/>
      <c r="L2101" s="109"/>
    </row>
    <row r="2102" spans="10:12" ht="15">
      <c r="J2102" s="109"/>
      <c r="K2102" s="109"/>
      <c r="L2102" s="109"/>
    </row>
    <row r="2103" spans="10:12" ht="15">
      <c r="J2103" s="109"/>
      <c r="K2103" s="109"/>
      <c r="L2103" s="109"/>
    </row>
    <row r="2104" spans="10:12" ht="15">
      <c r="J2104" s="109"/>
      <c r="K2104" s="109"/>
      <c r="L2104" s="109"/>
    </row>
    <row r="2105" spans="10:12" ht="15">
      <c r="J2105" s="109"/>
      <c r="K2105" s="109"/>
      <c r="L2105" s="109"/>
    </row>
    <row r="2106" spans="10:12" ht="15">
      <c r="J2106" s="109"/>
      <c r="K2106" s="109"/>
      <c r="L2106" s="109"/>
    </row>
    <row r="2107" spans="10:12" ht="15">
      <c r="J2107" s="109"/>
      <c r="K2107" s="109"/>
      <c r="L2107" s="109"/>
    </row>
    <row r="2108" spans="10:12" ht="15">
      <c r="J2108" s="109"/>
      <c r="K2108" s="109"/>
      <c r="L2108" s="109"/>
    </row>
    <row r="2109" spans="10:12" ht="15">
      <c r="J2109" s="109"/>
      <c r="K2109" s="109"/>
      <c r="L2109" s="109"/>
    </row>
    <row r="2110" spans="10:12" ht="15">
      <c r="J2110" s="109"/>
      <c r="K2110" s="109"/>
      <c r="L2110" s="109"/>
    </row>
    <row r="2111" spans="10:12" ht="15">
      <c r="J2111" s="109"/>
      <c r="K2111" s="109"/>
      <c r="L2111" s="109"/>
    </row>
    <row r="2112" spans="10:12" ht="15">
      <c r="J2112" s="109"/>
      <c r="K2112" s="109"/>
      <c r="L2112" s="109"/>
    </row>
    <row r="2113" spans="10:12" ht="15">
      <c r="J2113" s="109"/>
      <c r="K2113" s="109"/>
      <c r="L2113" s="109"/>
    </row>
    <row r="2114" spans="10:12" ht="15">
      <c r="J2114" s="109"/>
      <c r="K2114" s="109"/>
      <c r="L2114" s="109"/>
    </row>
    <row r="2115" spans="10:12" ht="15">
      <c r="J2115" s="109"/>
      <c r="K2115" s="109"/>
      <c r="L2115" s="109"/>
    </row>
    <row r="2116" spans="10:12" ht="15">
      <c r="J2116" s="109"/>
      <c r="K2116" s="109"/>
      <c r="L2116" s="109"/>
    </row>
    <row r="2117" spans="10:12" ht="15">
      <c r="J2117" s="109"/>
      <c r="K2117" s="109"/>
      <c r="L2117" s="109"/>
    </row>
    <row r="2118" spans="10:12" ht="15">
      <c r="J2118" s="109"/>
      <c r="K2118" s="109"/>
      <c r="L2118" s="109"/>
    </row>
    <row r="2119" spans="10:12" ht="15">
      <c r="J2119" s="109"/>
      <c r="K2119" s="109"/>
      <c r="L2119" s="109"/>
    </row>
    <row r="2120" spans="10:12" ht="15">
      <c r="J2120" s="109"/>
      <c r="K2120" s="109"/>
      <c r="L2120" s="109"/>
    </row>
    <row r="2121" spans="10:12" ht="15">
      <c r="J2121" s="109"/>
      <c r="K2121" s="109"/>
      <c r="L2121" s="109"/>
    </row>
    <row r="2122" spans="10:12" ht="15">
      <c r="J2122" s="109"/>
      <c r="K2122" s="109"/>
      <c r="L2122" s="109"/>
    </row>
    <row r="2123" spans="10:12" ht="15">
      <c r="J2123" s="109"/>
      <c r="K2123" s="109"/>
      <c r="L2123" s="109"/>
    </row>
    <row r="2124" spans="10:12" ht="15">
      <c r="J2124" s="109"/>
      <c r="K2124" s="109"/>
      <c r="L2124" s="109"/>
    </row>
    <row r="2125" spans="10:12" ht="15">
      <c r="J2125" s="109"/>
      <c r="K2125" s="109"/>
      <c r="L2125" s="109"/>
    </row>
    <row r="2126" spans="10:12" ht="15">
      <c r="J2126" s="109"/>
      <c r="K2126" s="109"/>
      <c r="L2126" s="109"/>
    </row>
    <row r="2127" spans="10:12" ht="15">
      <c r="J2127" s="109"/>
      <c r="K2127" s="109"/>
      <c r="L2127" s="109"/>
    </row>
    <row r="2128" spans="10:12" ht="15">
      <c r="J2128" s="109"/>
      <c r="K2128" s="109"/>
      <c r="L2128" s="109"/>
    </row>
    <row r="2129" spans="10:12" ht="15">
      <c r="J2129" s="109"/>
      <c r="K2129" s="109"/>
      <c r="L2129" s="109"/>
    </row>
    <row r="2130" spans="10:12" ht="15">
      <c r="J2130" s="109"/>
      <c r="K2130" s="109"/>
      <c r="L2130" s="109"/>
    </row>
    <row r="2131" spans="10:12" ht="15">
      <c r="J2131" s="109"/>
      <c r="K2131" s="109"/>
      <c r="L2131" s="109"/>
    </row>
    <row r="2132" spans="10:12" ht="15">
      <c r="J2132" s="109"/>
      <c r="K2132" s="109"/>
      <c r="L2132" s="109"/>
    </row>
    <row r="2133" spans="10:12" ht="15">
      <c r="J2133" s="109"/>
      <c r="K2133" s="109"/>
      <c r="L2133" s="109"/>
    </row>
    <row r="2134" spans="10:12" ht="15">
      <c r="J2134" s="109"/>
      <c r="K2134" s="109"/>
      <c r="L2134" s="109"/>
    </row>
    <row r="2135" spans="10:12" ht="15">
      <c r="J2135" s="109"/>
      <c r="K2135" s="109"/>
      <c r="L2135" s="109"/>
    </row>
    <row r="2136" spans="10:12" ht="15">
      <c r="J2136" s="109"/>
      <c r="K2136" s="109"/>
      <c r="L2136" s="109"/>
    </row>
    <row r="2137" spans="10:12" ht="15">
      <c r="J2137" s="109"/>
      <c r="K2137" s="109"/>
      <c r="L2137" s="109"/>
    </row>
    <row r="2138" spans="10:12" ht="15">
      <c r="J2138" s="109"/>
      <c r="K2138" s="109"/>
      <c r="L2138" s="109"/>
    </row>
    <row r="2139" spans="10:12" ht="15">
      <c r="J2139" s="109"/>
      <c r="K2139" s="109"/>
      <c r="L2139" s="109"/>
    </row>
    <row r="2140" spans="10:12" ht="15">
      <c r="J2140" s="109"/>
      <c r="K2140" s="109"/>
      <c r="L2140" s="109"/>
    </row>
    <row r="2141" spans="10:12" ht="15">
      <c r="J2141" s="109"/>
      <c r="K2141" s="109"/>
      <c r="L2141" s="109"/>
    </row>
    <row r="2142" spans="10:12" ht="15">
      <c r="J2142" s="109"/>
      <c r="K2142" s="109"/>
      <c r="L2142" s="109"/>
    </row>
    <row r="2143" spans="10:12" ht="15">
      <c r="J2143" s="109"/>
      <c r="K2143" s="109"/>
      <c r="L2143" s="109"/>
    </row>
    <row r="2144" spans="10:12" ht="15">
      <c r="J2144" s="109"/>
      <c r="K2144" s="109"/>
      <c r="L2144" s="109"/>
    </row>
    <row r="2145" spans="10:12" ht="15">
      <c r="J2145" s="109"/>
      <c r="K2145" s="109"/>
      <c r="L2145" s="109"/>
    </row>
    <row r="2146" spans="10:12" ht="15">
      <c r="J2146" s="109"/>
      <c r="K2146" s="109"/>
      <c r="L2146" s="109"/>
    </row>
    <row r="2147" spans="10:12" ht="15">
      <c r="J2147" s="109"/>
      <c r="K2147" s="109"/>
      <c r="L2147" s="109"/>
    </row>
    <row r="2148" spans="10:12" ht="15">
      <c r="J2148" s="109"/>
      <c r="K2148" s="109"/>
      <c r="L2148" s="109"/>
    </row>
    <row r="2149" spans="10:12" ht="15">
      <c r="J2149" s="109"/>
      <c r="K2149" s="109"/>
      <c r="L2149" s="109"/>
    </row>
    <row r="2150" spans="10:12" ht="15">
      <c r="J2150" s="109"/>
      <c r="K2150" s="109"/>
      <c r="L2150" s="109"/>
    </row>
    <row r="2151" spans="10:12" ht="15">
      <c r="J2151" s="109"/>
      <c r="K2151" s="109"/>
      <c r="L2151" s="109"/>
    </row>
    <row r="2152" spans="10:12" ht="15">
      <c r="J2152" s="109"/>
      <c r="K2152" s="109"/>
      <c r="L2152" s="109"/>
    </row>
    <row r="2153" spans="10:12" ht="15">
      <c r="J2153" s="109"/>
      <c r="K2153" s="109"/>
      <c r="L2153" s="109"/>
    </row>
    <row r="2154" spans="10:12" ht="15">
      <c r="J2154" s="109"/>
      <c r="K2154" s="109"/>
      <c r="L2154" s="109"/>
    </row>
    <row r="2155" spans="10:12" ht="15">
      <c r="J2155" s="109"/>
      <c r="K2155" s="109"/>
      <c r="L2155" s="109"/>
    </row>
    <row r="2156" spans="10:12" ht="15">
      <c r="J2156" s="109"/>
      <c r="K2156" s="109"/>
      <c r="L2156" s="109"/>
    </row>
    <row r="2157" spans="10:12" ht="15">
      <c r="J2157" s="109"/>
      <c r="K2157" s="109"/>
      <c r="L2157" s="109"/>
    </row>
    <row r="2158" spans="10:12" ht="15">
      <c r="J2158" s="109"/>
      <c r="K2158" s="109"/>
      <c r="L2158" s="109"/>
    </row>
    <row r="2159" spans="10:12" ht="15">
      <c r="J2159" s="109"/>
      <c r="K2159" s="109"/>
      <c r="L2159" s="109"/>
    </row>
    <row r="2160" spans="10:12" ht="15">
      <c r="J2160" s="109"/>
      <c r="K2160" s="109"/>
      <c r="L2160" s="109"/>
    </row>
    <row r="2161" spans="10:12" ht="15">
      <c r="J2161" s="109"/>
      <c r="K2161" s="109"/>
      <c r="L2161" s="109"/>
    </row>
    <row r="2162" spans="10:12" ht="15">
      <c r="J2162" s="109"/>
      <c r="K2162" s="109"/>
      <c r="L2162" s="109"/>
    </row>
    <row r="2163" spans="10:12" ht="15">
      <c r="J2163" s="109"/>
      <c r="K2163" s="109"/>
      <c r="L2163" s="109"/>
    </row>
    <row r="2164" spans="10:12" ht="15">
      <c r="J2164" s="109"/>
      <c r="K2164" s="109"/>
      <c r="L2164" s="109"/>
    </row>
    <row r="2165" spans="10:12" ht="15">
      <c r="J2165" s="109"/>
      <c r="K2165" s="109"/>
      <c r="L2165" s="109"/>
    </row>
    <row r="2166" spans="10:12" ht="15">
      <c r="J2166" s="109"/>
      <c r="K2166" s="109"/>
      <c r="L2166" s="109"/>
    </row>
    <row r="2167" spans="10:12" ht="15">
      <c r="J2167" s="109"/>
      <c r="K2167" s="109"/>
      <c r="L2167" s="109"/>
    </row>
    <row r="2168" spans="10:12" ht="15">
      <c r="J2168" s="109"/>
      <c r="K2168" s="109"/>
      <c r="L2168" s="109"/>
    </row>
    <row r="2169" spans="10:12" ht="15">
      <c r="J2169" s="109"/>
      <c r="K2169" s="109"/>
      <c r="L2169" s="109"/>
    </row>
    <row r="2170" spans="10:12" ht="15">
      <c r="J2170" s="109"/>
      <c r="K2170" s="109"/>
      <c r="L2170" s="109"/>
    </row>
    <row r="2171" spans="10:12" ht="15">
      <c r="J2171" s="109"/>
      <c r="K2171" s="109"/>
      <c r="L2171" s="109"/>
    </row>
    <row r="2172" spans="10:12" ht="15">
      <c r="J2172" s="109"/>
      <c r="K2172" s="109"/>
      <c r="L2172" s="109"/>
    </row>
    <row r="2173" spans="10:12" ht="15">
      <c r="J2173" s="109"/>
      <c r="K2173" s="109"/>
      <c r="L2173" s="109"/>
    </row>
    <row r="2174" spans="10:12" ht="15">
      <c r="J2174" s="109"/>
      <c r="K2174" s="109"/>
      <c r="L2174" s="109"/>
    </row>
    <row r="2175" spans="10:12" ht="15">
      <c r="J2175" s="109"/>
      <c r="K2175" s="109"/>
      <c r="L2175" s="109"/>
    </row>
    <row r="2176" spans="10:12" ht="15">
      <c r="J2176" s="109"/>
      <c r="K2176" s="109"/>
      <c r="L2176" s="109"/>
    </row>
    <row r="2177" spans="10:12" ht="15">
      <c r="J2177" s="109"/>
      <c r="K2177" s="109"/>
      <c r="L2177" s="109"/>
    </row>
    <row r="2178" spans="10:12" ht="15">
      <c r="J2178" s="109"/>
      <c r="K2178" s="109"/>
      <c r="L2178" s="109"/>
    </row>
    <row r="2179" spans="10:12" ht="15">
      <c r="J2179" s="109"/>
      <c r="K2179" s="109"/>
      <c r="L2179" s="109"/>
    </row>
    <row r="2180" spans="10:12" ht="15">
      <c r="J2180" s="109"/>
      <c r="K2180" s="109"/>
      <c r="L2180" s="109"/>
    </row>
    <row r="2181" spans="10:12" ht="15">
      <c r="J2181" s="109"/>
      <c r="K2181" s="109"/>
      <c r="L2181" s="109"/>
    </row>
    <row r="2182" spans="10:12" ht="15">
      <c r="J2182" s="109"/>
      <c r="K2182" s="109"/>
      <c r="L2182" s="109"/>
    </row>
    <row r="2183" spans="10:12" ht="15">
      <c r="J2183" s="109"/>
      <c r="K2183" s="109"/>
      <c r="L2183" s="109"/>
    </row>
    <row r="2184" spans="10:12" ht="15">
      <c r="J2184" s="109"/>
      <c r="K2184" s="109"/>
      <c r="L2184" s="109"/>
    </row>
    <row r="2185" spans="10:12" ht="15">
      <c r="J2185" s="109"/>
      <c r="K2185" s="109"/>
      <c r="L2185" s="109"/>
    </row>
    <row r="2186" spans="10:12" ht="15">
      <c r="J2186" s="109"/>
      <c r="K2186" s="109"/>
      <c r="L2186" s="109"/>
    </row>
    <row r="2187" spans="10:12" ht="15">
      <c r="J2187" s="109"/>
      <c r="K2187" s="109"/>
      <c r="L2187" s="109"/>
    </row>
    <row r="2188" spans="10:12" ht="15">
      <c r="J2188" s="109"/>
      <c r="K2188" s="109"/>
      <c r="L2188" s="109"/>
    </row>
    <row r="2189" spans="10:12" ht="15">
      <c r="J2189" s="109"/>
      <c r="K2189" s="109"/>
      <c r="L2189" s="109"/>
    </row>
    <row r="2190" spans="10:12" ht="15">
      <c r="J2190" s="109"/>
      <c r="K2190" s="109"/>
      <c r="L2190" s="109"/>
    </row>
    <row r="2191" spans="10:12" ht="15">
      <c r="J2191" s="109"/>
      <c r="K2191" s="109"/>
      <c r="L2191" s="109"/>
    </row>
    <row r="2192" spans="10:12" ht="15">
      <c r="J2192" s="109"/>
      <c r="K2192" s="109"/>
      <c r="L2192" s="109"/>
    </row>
    <row r="2193" spans="10:12" ht="15">
      <c r="J2193" s="109"/>
      <c r="K2193" s="109"/>
      <c r="L2193" s="109"/>
    </row>
    <row r="2194" spans="10:12" ht="15">
      <c r="J2194" s="109"/>
      <c r="K2194" s="109"/>
      <c r="L2194" s="109"/>
    </row>
    <row r="2195" spans="10:12" ht="15">
      <c r="J2195" s="109"/>
      <c r="K2195" s="109"/>
      <c r="L2195" s="109"/>
    </row>
    <row r="2196" spans="10:12" ht="15">
      <c r="J2196" s="109"/>
      <c r="K2196" s="109"/>
      <c r="L2196" s="109"/>
    </row>
    <row r="2197" spans="10:12" ht="15">
      <c r="J2197" s="109"/>
      <c r="K2197" s="109"/>
      <c r="L2197" s="109"/>
    </row>
    <row r="2198" spans="10:12" ht="15">
      <c r="J2198" s="109"/>
      <c r="K2198" s="109"/>
      <c r="L2198" s="109"/>
    </row>
    <row r="2199" spans="10:12" ht="15">
      <c r="J2199" s="109"/>
      <c r="K2199" s="109"/>
      <c r="L2199" s="109"/>
    </row>
    <row r="2200" spans="10:12" ht="15">
      <c r="J2200" s="109"/>
      <c r="K2200" s="109"/>
      <c r="L2200" s="109"/>
    </row>
    <row r="2201" spans="10:12" ht="15">
      <c r="J2201" s="109"/>
      <c r="K2201" s="109"/>
      <c r="L2201" s="109"/>
    </row>
    <row r="2202" spans="10:12" ht="15">
      <c r="J2202" s="109"/>
      <c r="K2202" s="109"/>
      <c r="L2202" s="109"/>
    </row>
    <row r="2203" spans="10:12" ht="15">
      <c r="J2203" s="109"/>
      <c r="K2203" s="109"/>
      <c r="L2203" s="109"/>
    </row>
    <row r="2204" spans="10:12" ht="15">
      <c r="J2204" s="109"/>
      <c r="K2204" s="109"/>
      <c r="L2204" s="109"/>
    </row>
    <row r="2205" spans="10:12" ht="15">
      <c r="J2205" s="109"/>
      <c r="K2205" s="109"/>
      <c r="L2205" s="109"/>
    </row>
    <row r="2206" spans="10:12" ht="15">
      <c r="J2206" s="109"/>
      <c r="K2206" s="109"/>
      <c r="L2206" s="109"/>
    </row>
    <row r="2207" spans="10:12" ht="15">
      <c r="J2207" s="109"/>
      <c r="K2207" s="109"/>
      <c r="L2207" s="109"/>
    </row>
    <row r="2208" spans="10:12" ht="15">
      <c r="J2208" s="109"/>
      <c r="K2208" s="109"/>
      <c r="L2208" s="109"/>
    </row>
    <row r="2209" spans="10:12" ht="15">
      <c r="J2209" s="109"/>
      <c r="K2209" s="109"/>
      <c r="L2209" s="109"/>
    </row>
    <row r="2210" spans="10:12" ht="15">
      <c r="J2210" s="109"/>
      <c r="K2210" s="109"/>
      <c r="L2210" s="109"/>
    </row>
    <row r="2211" spans="10:12" ht="15">
      <c r="J2211" s="109"/>
      <c r="K2211" s="109"/>
      <c r="L2211" s="109"/>
    </row>
    <row r="2212" spans="10:12" ht="15">
      <c r="J2212" s="109"/>
      <c r="K2212" s="109"/>
      <c r="L2212" s="109"/>
    </row>
    <row r="2213" spans="10:12" ht="15">
      <c r="J2213" s="109"/>
      <c r="K2213" s="109"/>
      <c r="L2213" s="109"/>
    </row>
    <row r="2214" spans="10:12" ht="15">
      <c r="J2214" s="109"/>
      <c r="K2214" s="109"/>
      <c r="L2214" s="109"/>
    </row>
    <row r="2215" spans="10:12" ht="15">
      <c r="J2215" s="109"/>
      <c r="K2215" s="109"/>
      <c r="L2215" s="109"/>
    </row>
    <row r="2216" spans="10:12" ht="15">
      <c r="J2216" s="109"/>
      <c r="K2216" s="109"/>
      <c r="L2216" s="109"/>
    </row>
    <row r="2217" spans="10:12" ht="15">
      <c r="J2217" s="109"/>
      <c r="K2217" s="109"/>
      <c r="L2217" s="109"/>
    </row>
    <row r="2218" spans="10:12" ht="15">
      <c r="J2218" s="109"/>
      <c r="K2218" s="109"/>
      <c r="L2218" s="109"/>
    </row>
    <row r="2219" spans="10:12" ht="15">
      <c r="J2219" s="109"/>
      <c r="K2219" s="109"/>
      <c r="L2219" s="109"/>
    </row>
    <row r="2220" spans="10:12" ht="15">
      <c r="J2220" s="109"/>
      <c r="K2220" s="109"/>
      <c r="L2220" s="109"/>
    </row>
    <row r="2221" spans="10:12" ht="15">
      <c r="J2221" s="109"/>
      <c r="K2221" s="109"/>
      <c r="L2221" s="109"/>
    </row>
    <row r="2222" spans="10:12" ht="15">
      <c r="J2222" s="109"/>
      <c r="K2222" s="109"/>
      <c r="L2222" s="109"/>
    </row>
    <row r="2223" spans="10:12" ht="15">
      <c r="J2223" s="109"/>
      <c r="K2223" s="109"/>
      <c r="L2223" s="109"/>
    </row>
    <row r="2224" spans="10:12" ht="15">
      <c r="J2224" s="109"/>
      <c r="K2224" s="109"/>
      <c r="L2224" s="109"/>
    </row>
    <row r="2225" spans="10:12" ht="15">
      <c r="J2225" s="109"/>
      <c r="K2225" s="109"/>
      <c r="L2225" s="109"/>
    </row>
    <row r="2226" spans="10:12" ht="15">
      <c r="J2226" s="109"/>
      <c r="K2226" s="109"/>
      <c r="L2226" s="109"/>
    </row>
    <row r="2227" spans="10:12" ht="15">
      <c r="J2227" s="109"/>
      <c r="K2227" s="109"/>
      <c r="L2227" s="109"/>
    </row>
    <row r="2228" spans="10:12" ht="15">
      <c r="J2228" s="109"/>
      <c r="K2228" s="109"/>
      <c r="L2228" s="109"/>
    </row>
    <row r="2229" spans="10:12" ht="15">
      <c r="J2229" s="109"/>
      <c r="K2229" s="109"/>
      <c r="L2229" s="109"/>
    </row>
    <row r="2230" spans="10:12" ht="15">
      <c r="J2230" s="109"/>
      <c r="K2230" s="109"/>
      <c r="L2230" s="109"/>
    </row>
    <row r="2231" spans="10:12" ht="15">
      <c r="J2231" s="109"/>
      <c r="K2231" s="109"/>
      <c r="L2231" s="109"/>
    </row>
    <row r="2232" spans="10:12" ht="15">
      <c r="J2232" s="109"/>
      <c r="K2232" s="109"/>
      <c r="L2232" s="109"/>
    </row>
    <row r="2233" spans="10:12" ht="15">
      <c r="J2233" s="109"/>
      <c r="K2233" s="109"/>
      <c r="L2233" s="109"/>
    </row>
    <row r="2234" spans="10:12" ht="15">
      <c r="J2234" s="109"/>
      <c r="K2234" s="109"/>
      <c r="L2234" s="109"/>
    </row>
    <row r="2235" spans="10:12" ht="15">
      <c r="J2235" s="109"/>
      <c r="K2235" s="109"/>
      <c r="L2235" s="109"/>
    </row>
    <row r="2236" spans="10:12" ht="15">
      <c r="J2236" s="109"/>
      <c r="K2236" s="109"/>
      <c r="L2236" s="109"/>
    </row>
    <row r="2237" spans="10:12" ht="15">
      <c r="J2237" s="109"/>
      <c r="K2237" s="109"/>
      <c r="L2237" s="109"/>
    </row>
    <row r="2238" spans="10:12" ht="15">
      <c r="J2238" s="109"/>
      <c r="K2238" s="109"/>
      <c r="L2238" s="109"/>
    </row>
    <row r="2239" spans="10:12" ht="15">
      <c r="J2239" s="109"/>
      <c r="K2239" s="109"/>
      <c r="L2239" s="109"/>
    </row>
    <row r="2240" spans="10:12" ht="15">
      <c r="J2240" s="109"/>
      <c r="K2240" s="109"/>
      <c r="L2240" s="109"/>
    </row>
    <row r="2241" spans="10:12" ht="15">
      <c r="J2241" s="109"/>
      <c r="K2241" s="109"/>
      <c r="L2241" s="109"/>
    </row>
    <row r="2242" spans="10:12" ht="15">
      <c r="J2242" s="109"/>
      <c r="K2242" s="109"/>
      <c r="L2242" s="109"/>
    </row>
    <row r="2243" spans="10:12" ht="15">
      <c r="J2243" s="109"/>
      <c r="K2243" s="109"/>
      <c r="L2243" s="109"/>
    </row>
    <row r="2244" spans="10:12" ht="15">
      <c r="J2244" s="109"/>
      <c r="K2244" s="109"/>
      <c r="L2244" s="109"/>
    </row>
    <row r="2245" spans="10:12" ht="15">
      <c r="J2245" s="109"/>
      <c r="K2245" s="109"/>
      <c r="L2245" s="109"/>
    </row>
    <row r="2246" spans="10:12" ht="15">
      <c r="J2246" s="109"/>
      <c r="K2246" s="109"/>
      <c r="L2246" s="109"/>
    </row>
    <row r="2247" spans="10:12" ht="15">
      <c r="J2247" s="109"/>
      <c r="K2247" s="109"/>
      <c r="L2247" s="109"/>
    </row>
    <row r="2248" spans="10:12" ht="15">
      <c r="J2248" s="109"/>
      <c r="K2248" s="109"/>
      <c r="L2248" s="109"/>
    </row>
    <row r="2249" spans="10:12" ht="15">
      <c r="J2249" s="109"/>
      <c r="K2249" s="109"/>
      <c r="L2249" s="109"/>
    </row>
    <row r="2250" spans="10:12" ht="15">
      <c r="J2250" s="109"/>
      <c r="K2250" s="109"/>
      <c r="L2250" s="109"/>
    </row>
    <row r="2251" spans="10:12" ht="15">
      <c r="J2251" s="109"/>
      <c r="K2251" s="109"/>
      <c r="L2251" s="109"/>
    </row>
    <row r="2252" spans="10:12" ht="15">
      <c r="J2252" s="109"/>
      <c r="K2252" s="109"/>
      <c r="L2252" s="109"/>
    </row>
    <row r="2253" spans="10:12" ht="15">
      <c r="J2253" s="109"/>
      <c r="K2253" s="109"/>
      <c r="L2253" s="109"/>
    </row>
    <row r="2254" spans="10:12" ht="15">
      <c r="J2254" s="109"/>
      <c r="K2254" s="109"/>
      <c r="L2254" s="109"/>
    </row>
    <row r="2255" spans="10:12" ht="15">
      <c r="J2255" s="109"/>
      <c r="K2255" s="109"/>
      <c r="L2255" s="109"/>
    </row>
    <row r="2256" spans="10:12" ht="15">
      <c r="J2256" s="109"/>
      <c r="K2256" s="109"/>
      <c r="L2256" s="109"/>
    </row>
    <row r="2257" spans="10:12" ht="15">
      <c r="J2257" s="109"/>
      <c r="K2257" s="109"/>
      <c r="L2257" s="109"/>
    </row>
    <row r="2258" spans="10:12" ht="15">
      <c r="J2258" s="109"/>
      <c r="K2258" s="109"/>
      <c r="L2258" s="109"/>
    </row>
    <row r="2259" spans="10:12" ht="15">
      <c r="J2259" s="109"/>
      <c r="K2259" s="109"/>
      <c r="L2259" s="109"/>
    </row>
    <row r="2260" spans="10:12" ht="15">
      <c r="J2260" s="109"/>
      <c r="K2260" s="109"/>
      <c r="L2260" s="109"/>
    </row>
    <row r="2261" spans="10:12" ht="15">
      <c r="J2261" s="109"/>
      <c r="K2261" s="109"/>
      <c r="L2261" s="109"/>
    </row>
    <row r="2262" spans="10:12" ht="15">
      <c r="J2262" s="109"/>
      <c r="K2262" s="109"/>
      <c r="L2262" s="109"/>
    </row>
    <row r="2263" spans="10:12" ht="15">
      <c r="J2263" s="109"/>
      <c r="K2263" s="109"/>
      <c r="L2263" s="109"/>
    </row>
    <row r="2264" spans="10:12" ht="15">
      <c r="J2264" s="109"/>
      <c r="K2264" s="109"/>
      <c r="L2264" s="109"/>
    </row>
    <row r="2265" spans="10:12" ht="15">
      <c r="J2265" s="109"/>
      <c r="K2265" s="109"/>
      <c r="L2265" s="109"/>
    </row>
    <row r="2266" spans="10:12" ht="15">
      <c r="J2266" s="109"/>
      <c r="K2266" s="109"/>
      <c r="L2266" s="109"/>
    </row>
    <row r="2267" spans="10:12" ht="15">
      <c r="J2267" s="109"/>
      <c r="K2267" s="109"/>
      <c r="L2267" s="109"/>
    </row>
    <row r="2268" spans="10:12" ht="15">
      <c r="J2268" s="109"/>
      <c r="K2268" s="109"/>
      <c r="L2268" s="109"/>
    </row>
    <row r="2269" spans="10:12" ht="15">
      <c r="J2269" s="109"/>
      <c r="K2269" s="109"/>
      <c r="L2269" s="109"/>
    </row>
    <row r="2270" spans="10:12" ht="15">
      <c r="J2270" s="109"/>
      <c r="K2270" s="109"/>
      <c r="L2270" s="109"/>
    </row>
    <row r="2271" spans="10:12" ht="15">
      <c r="J2271" s="109"/>
      <c r="K2271" s="109"/>
      <c r="L2271" s="109"/>
    </row>
    <row r="2272" spans="10:12" ht="15">
      <c r="J2272" s="109"/>
      <c r="K2272" s="109"/>
      <c r="L2272" s="109"/>
    </row>
    <row r="2273" ht="15"/>
    <row r="2274" ht="15"/>
    <row r="2275" ht="15"/>
    <row r="2276" ht="15"/>
    <row r="2277" ht="15"/>
    <row r="2278" ht="15"/>
    <row r="2279" ht="15"/>
    <row r="2280" ht="15"/>
    <row r="2281" ht="15"/>
  </sheetData>
  <phoneticPr fontId="4" type="noConversion"/>
  <conditionalFormatting sqref="A1:A1048576">
    <cfRule type="duplicateValues" dxfId="35" priority="1"/>
  </conditionalFormatting>
  <dataValidations count="3">
    <dataValidation type="list" allowBlank="1" showInputMessage="1" showErrorMessage="1" sqref="N293:N1048576" xr:uid="{59DCD7B5-FE0E-423F-967D-ECBC5EBDE327}">
      <formula1>"Y,N"</formula1>
    </dataValidation>
    <dataValidation type="list" allowBlank="1" showInputMessage="1" showErrorMessage="1" sqref="H3:H1048576" xr:uid="{9BE9E162-A40E-4282-AF22-F25BD845EF43}">
      <formula1>"1, Split, 3"</formula1>
    </dataValidation>
    <dataValidation type="list" allowBlank="1" showInputMessage="1" showErrorMessage="1" sqref="G3:G1048576" xr:uid="{F00A7C5B-2C56-4FC9-A36C-53DE29E48B00}">
      <formula1>"Micro-generator, Mini-generator, Small-scale generator, AC-connected batteries, Vehicle to Grid (V2G) Charging Device"</formula1>
    </dataValidation>
  </dataValidations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A0D56-D656-49E3-AE0B-ED88B70ABF84}">
  <dimension ref="A1:J12"/>
  <sheetViews>
    <sheetView zoomScaleNormal="100" workbookViewId="0">
      <pane xSplit="5" topLeftCell="F1" activePane="topRight" state="frozen"/>
      <selection pane="topRight" activeCell="C30" sqref="C30"/>
    </sheetView>
  </sheetViews>
  <sheetFormatPr defaultColWidth="8.85546875" defaultRowHeight="12.75" customHeight="1"/>
  <cols>
    <col min="1" max="1" width="21.28515625" style="71" bestFit="1" customWidth="1"/>
    <col min="2" max="2" width="15.5703125" style="72" customWidth="1"/>
    <col min="3" max="3" width="28.5703125" style="71" bestFit="1" customWidth="1"/>
    <col min="4" max="4" width="20" style="71" bestFit="1" customWidth="1"/>
    <col min="5" max="5" width="16.7109375" style="71" bestFit="1" customWidth="1"/>
    <col min="6" max="6" width="19.7109375" style="71" bestFit="1" customWidth="1"/>
    <col min="7" max="7" width="15" style="71" bestFit="1" customWidth="1"/>
    <col min="8" max="8" width="15.5703125" style="71" bestFit="1" customWidth="1"/>
    <col min="9" max="9" width="49.42578125" style="70" bestFit="1" customWidth="1"/>
    <col min="10" max="10" width="13.85546875" style="71" bestFit="1" customWidth="1"/>
    <col min="11" max="11" width="33.5703125" style="70" customWidth="1"/>
    <col min="12" max="16384" width="8.85546875" style="70"/>
  </cols>
  <sheetData>
    <row r="1" spans="1:10" s="74" customFormat="1" ht="15">
      <c r="A1" s="76" t="s">
        <v>0</v>
      </c>
      <c r="B1" s="77" t="s">
        <v>1</v>
      </c>
      <c r="C1" s="78" t="s">
        <v>2</v>
      </c>
      <c r="D1" s="78" t="s">
        <v>3</v>
      </c>
      <c r="E1" s="78" t="s">
        <v>4</v>
      </c>
      <c r="F1" s="78" t="s">
        <v>5</v>
      </c>
      <c r="G1" s="78" t="s">
        <v>6</v>
      </c>
      <c r="H1" s="78" t="s">
        <v>7</v>
      </c>
    </row>
    <row r="2" spans="1:10" s="74" customFormat="1" ht="45.75">
      <c r="A2" s="86" t="s">
        <v>12</v>
      </c>
      <c r="B2" s="87" t="s">
        <v>646</v>
      </c>
      <c r="C2" s="88" t="s">
        <v>15</v>
      </c>
      <c r="D2" s="88" t="s">
        <v>16</v>
      </c>
      <c r="E2" s="88" t="s">
        <v>17</v>
      </c>
      <c r="F2" s="88" t="s">
        <v>647</v>
      </c>
      <c r="G2" s="88" t="s">
        <v>22</v>
      </c>
      <c r="H2" s="88" t="s">
        <v>23</v>
      </c>
    </row>
    <row r="3" spans="1:10">
      <c r="A3" s="79" t="s">
        <v>648</v>
      </c>
      <c r="B3" s="80">
        <v>45631</v>
      </c>
      <c r="C3" s="81" t="s">
        <v>649</v>
      </c>
      <c r="D3" s="81" t="s">
        <v>650</v>
      </c>
      <c r="E3" s="81" t="s">
        <v>651</v>
      </c>
      <c r="F3" s="81" t="s">
        <v>652</v>
      </c>
      <c r="G3" s="81"/>
      <c r="H3" s="81"/>
      <c r="J3" s="70"/>
    </row>
    <row r="4" spans="1:10">
      <c r="A4" s="79" t="s">
        <v>653</v>
      </c>
      <c r="B4" s="80">
        <v>45631</v>
      </c>
      <c r="C4" s="81" t="s">
        <v>649</v>
      </c>
      <c r="D4" s="81" t="s">
        <v>650</v>
      </c>
      <c r="E4" s="81" t="s">
        <v>654</v>
      </c>
      <c r="F4" s="81" t="s">
        <v>652</v>
      </c>
      <c r="G4" s="81"/>
      <c r="H4" s="81"/>
      <c r="J4" s="70"/>
    </row>
    <row r="5" spans="1:10">
      <c r="A5" s="79" t="s">
        <v>655</v>
      </c>
      <c r="B5" s="80">
        <v>45631</v>
      </c>
      <c r="C5" s="81" t="s">
        <v>649</v>
      </c>
      <c r="D5" s="81" t="s">
        <v>650</v>
      </c>
      <c r="E5" s="81" t="s">
        <v>656</v>
      </c>
      <c r="F5" s="81" t="s">
        <v>652</v>
      </c>
      <c r="G5" s="81"/>
      <c r="H5" s="81"/>
      <c r="J5" s="70"/>
    </row>
    <row r="6" spans="1:10">
      <c r="A6" s="79" t="s">
        <v>657</v>
      </c>
      <c r="B6" s="80">
        <v>45625</v>
      </c>
      <c r="C6" s="82" t="s">
        <v>499</v>
      </c>
      <c r="D6" s="81" t="s">
        <v>658</v>
      </c>
      <c r="E6" s="81" t="s">
        <v>659</v>
      </c>
      <c r="F6" s="81" t="s">
        <v>652</v>
      </c>
      <c r="G6" s="81"/>
      <c r="H6" s="81"/>
      <c r="J6" s="70"/>
    </row>
    <row r="7" spans="1:10">
      <c r="A7" s="79" t="s">
        <v>660</v>
      </c>
      <c r="B7" s="80">
        <v>45625</v>
      </c>
      <c r="C7" s="82" t="s">
        <v>499</v>
      </c>
      <c r="D7" s="81" t="s">
        <v>661</v>
      </c>
      <c r="E7" s="81" t="s">
        <v>662</v>
      </c>
      <c r="F7" s="81" t="s">
        <v>652</v>
      </c>
      <c r="G7" s="81"/>
      <c r="H7" s="81"/>
      <c r="J7" s="70"/>
    </row>
    <row r="8" spans="1:10">
      <c r="A8" s="79" t="s">
        <v>663</v>
      </c>
      <c r="B8" s="80">
        <v>45625</v>
      </c>
      <c r="C8" s="82" t="s">
        <v>499</v>
      </c>
      <c r="D8" s="81" t="s">
        <v>664</v>
      </c>
      <c r="E8" s="81" t="s">
        <v>665</v>
      </c>
      <c r="F8" s="81" t="s">
        <v>652</v>
      </c>
      <c r="G8" s="81" t="s">
        <v>666</v>
      </c>
      <c r="H8" s="81" t="s">
        <v>667</v>
      </c>
      <c r="J8" s="70"/>
    </row>
    <row r="9" spans="1:10" ht="13.5">
      <c r="A9" s="79" t="s">
        <v>668</v>
      </c>
      <c r="B9" s="80">
        <v>45625</v>
      </c>
      <c r="C9" s="82" t="s">
        <v>499</v>
      </c>
      <c r="D9" s="81" t="s">
        <v>664</v>
      </c>
      <c r="E9" s="89" t="s">
        <v>669</v>
      </c>
      <c r="F9" s="81" t="s">
        <v>652</v>
      </c>
      <c r="G9" s="81" t="s">
        <v>666</v>
      </c>
      <c r="H9" s="81" t="s">
        <v>667</v>
      </c>
      <c r="J9" s="70"/>
    </row>
    <row r="10" spans="1:10" ht="13.5">
      <c r="A10" s="79" t="s">
        <v>670</v>
      </c>
      <c r="B10" s="80">
        <v>45625</v>
      </c>
      <c r="C10" s="82" t="s">
        <v>499</v>
      </c>
      <c r="D10" s="81" t="s">
        <v>664</v>
      </c>
      <c r="E10" s="89" t="s">
        <v>671</v>
      </c>
      <c r="F10" s="81" t="s">
        <v>652</v>
      </c>
      <c r="G10" s="81" t="s">
        <v>666</v>
      </c>
      <c r="H10" s="81" t="s">
        <v>667</v>
      </c>
      <c r="J10" s="70"/>
    </row>
    <row r="11" spans="1:10" ht="13.5">
      <c r="A11" s="79" t="s">
        <v>672</v>
      </c>
      <c r="B11" s="80">
        <v>45625</v>
      </c>
      <c r="C11" s="82" t="s">
        <v>499</v>
      </c>
      <c r="D11" s="81" t="s">
        <v>664</v>
      </c>
      <c r="E11" s="89" t="s">
        <v>673</v>
      </c>
      <c r="F11" s="81" t="s">
        <v>652</v>
      </c>
      <c r="G11" s="81" t="s">
        <v>666</v>
      </c>
      <c r="H11" s="81" t="s">
        <v>667</v>
      </c>
      <c r="J11" s="70"/>
    </row>
    <row r="12" spans="1:10">
      <c r="A12" s="83" t="s">
        <v>674</v>
      </c>
      <c r="B12" s="84">
        <v>45625</v>
      </c>
      <c r="C12" s="85" t="s">
        <v>675</v>
      </c>
      <c r="D12" s="85" t="s">
        <v>676</v>
      </c>
      <c r="E12" s="85" t="s">
        <v>676</v>
      </c>
      <c r="F12" s="81" t="s">
        <v>652</v>
      </c>
      <c r="G12" s="85"/>
      <c r="H12" s="85"/>
      <c r="J12" s="70"/>
    </row>
  </sheetData>
  <phoneticPr fontId="4" type="noConversion"/>
  <conditionalFormatting sqref="A1:A1048576">
    <cfRule type="duplicateValues" dxfId="17" priority="1"/>
  </conditionalFormatting>
  <dataValidations count="1">
    <dataValidation type="list" allowBlank="1" showInputMessage="1" showErrorMessage="1" sqref="F3:F1048576" xr:uid="{514A9CBE-6B82-4F0C-B2DB-9960373D654E}">
      <formula1>"Yes, No"</formula1>
    </dataValidation>
  </dataValidations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9CA69-7C84-4C80-B624-8B87F6276DF6}">
  <dimension ref="B1:AI41"/>
  <sheetViews>
    <sheetView topLeftCell="A10" zoomScale="85" zoomScaleNormal="85" workbookViewId="0">
      <selection activeCell="C41" sqref="C41"/>
    </sheetView>
  </sheetViews>
  <sheetFormatPr defaultColWidth="8.85546875" defaultRowHeight="14.45"/>
  <cols>
    <col min="1" max="1" width="3.42578125" style="1" customWidth="1"/>
    <col min="2" max="2" width="2.85546875" style="1" customWidth="1"/>
    <col min="3" max="3" width="27" style="1" customWidth="1"/>
    <col min="4" max="4" width="51" style="1" customWidth="1"/>
    <col min="5" max="5" width="32.42578125" style="1" customWidth="1"/>
    <col min="6" max="6" width="33.85546875" style="1" customWidth="1"/>
    <col min="7" max="7" width="16.42578125" style="1" customWidth="1"/>
    <col min="8" max="8" width="45.28515625" style="1" customWidth="1"/>
    <col min="9" max="9" width="39.42578125" style="1" customWidth="1"/>
    <col min="10" max="10" width="3.85546875" style="1" customWidth="1"/>
    <col min="11" max="11" width="18" style="1" customWidth="1"/>
    <col min="12" max="12" width="3.85546875" style="1" customWidth="1"/>
    <col min="13" max="13" width="9.28515625" style="1" customWidth="1"/>
    <col min="14" max="14" width="14.28515625" style="1" customWidth="1"/>
    <col min="15" max="15" width="18.140625" style="1" customWidth="1"/>
    <col min="16" max="16" width="8.85546875" style="1"/>
    <col min="17" max="17" width="6.7109375" style="1" customWidth="1"/>
    <col min="18" max="29" width="8.85546875" style="1"/>
    <col min="30" max="30" width="15.7109375" style="1" bestFit="1" customWidth="1"/>
    <col min="31" max="31" width="23.140625" style="1" customWidth="1"/>
    <col min="32" max="32" width="21.140625" style="1" bestFit="1" customWidth="1"/>
    <col min="33" max="33" width="20.28515625" style="1" customWidth="1"/>
    <col min="34" max="34" width="39.5703125" style="1" customWidth="1"/>
    <col min="35" max="16384" width="8.85546875" style="1"/>
  </cols>
  <sheetData>
    <row r="1" spans="2:35" ht="3" customHeight="1"/>
    <row r="2" spans="2:35" ht="6.75" customHeight="1" thickBot="1"/>
    <row r="3" spans="2:35" ht="33.4">
      <c r="B3" s="6"/>
      <c r="C3" s="10"/>
      <c r="D3" s="10"/>
      <c r="E3" s="123" t="s">
        <v>677</v>
      </c>
      <c r="F3" s="123"/>
      <c r="G3" s="123"/>
      <c r="H3" s="123"/>
      <c r="I3" s="11"/>
      <c r="J3" s="11"/>
      <c r="K3" s="11"/>
      <c r="L3" s="11"/>
      <c r="M3" s="10"/>
      <c r="N3" s="12"/>
      <c r="AE3" s="73" t="s">
        <v>678</v>
      </c>
    </row>
    <row r="4" spans="2:35" ht="15.6">
      <c r="B4" s="7"/>
      <c r="C4" s="13"/>
      <c r="D4" s="13"/>
      <c r="E4" s="13"/>
      <c r="F4" s="13"/>
      <c r="G4" s="13"/>
      <c r="H4" s="13"/>
      <c r="I4" s="13"/>
      <c r="J4" s="13"/>
      <c r="K4" s="14"/>
      <c r="L4" s="13"/>
      <c r="M4" s="13"/>
      <c r="N4" s="15"/>
      <c r="AE4" s="1" t="s">
        <v>679</v>
      </c>
    </row>
    <row r="5" spans="2:35" ht="15.95" thickBot="1">
      <c r="B5" s="7"/>
      <c r="C5" s="13"/>
      <c r="D5" s="13"/>
      <c r="E5" s="13"/>
      <c r="F5" s="13"/>
      <c r="G5" s="13"/>
      <c r="H5" s="13"/>
      <c r="I5" s="13"/>
      <c r="J5" s="13"/>
      <c r="K5" s="14"/>
      <c r="L5" s="13"/>
      <c r="M5" s="14"/>
      <c r="N5" s="15"/>
      <c r="AE5" s="5" t="e" cm="1" vm="1">
        <f t="array" aca="1" ref="AE5" ca="1">_xlfn._xlws.FILTER((INDIRECT("Generation!E3:E3"&amp;ROWS(Generation!F131:F131))), (INDIRECT("Generation!C3:C3"&amp;ROWS(Generation!D131:D131)))=D8)</f>
        <v>#VALUE!</v>
      </c>
    </row>
    <row r="6" spans="2:35" ht="15.6">
      <c r="B6" s="7"/>
      <c r="C6" s="119" t="str">
        <f>IF(D8="","","Register Number")</f>
        <v>Register Number</v>
      </c>
      <c r="D6" s="124" t="s">
        <v>680</v>
      </c>
      <c r="E6" s="126" t="str">
        <f>IF(D8="","","Model")</f>
        <v>Model</v>
      </c>
      <c r="F6" s="128" t="s">
        <v>681</v>
      </c>
      <c r="G6" s="39"/>
      <c r="H6" s="119" t="str">
        <f>IF(F8="","",Generation!I2)</f>
        <v>Rated Output 
AC Current (A)</v>
      </c>
      <c r="I6" s="121" t="str">
        <f>IF(F8="","",Generation!J2)</f>
        <v>Rated Output
Power (kVA)</v>
      </c>
      <c r="J6" s="14"/>
      <c r="K6" s="14"/>
      <c r="L6" s="14"/>
      <c r="M6" s="14"/>
      <c r="N6" s="16"/>
      <c r="O6" s="2"/>
      <c r="AI6" s="5"/>
    </row>
    <row r="7" spans="2:35" ht="15" customHeight="1">
      <c r="B7" s="7"/>
      <c r="C7" s="120"/>
      <c r="D7" s="125"/>
      <c r="E7" s="127"/>
      <c r="F7" s="129"/>
      <c r="G7" s="39"/>
      <c r="H7" s="120"/>
      <c r="I7" s="122"/>
      <c r="J7" s="14"/>
      <c r="K7" s="14"/>
      <c r="L7" s="14"/>
      <c r="M7" s="14"/>
      <c r="N7" s="16"/>
      <c r="O7" s="2"/>
    </row>
    <row r="8" spans="2:35" ht="48.6" customHeight="1" thickBot="1">
      <c r="B8" s="7"/>
      <c r="C8" s="65" t="str">
        <f>IF(F8="","",_xlfn.XLOOKUP(F8,Generation!F:F,Generation!A:A,""))</f>
        <v/>
      </c>
      <c r="D8" s="69" t="s">
        <v>682</v>
      </c>
      <c r="E8" s="68" t="str">
        <f>IF(F8="","",_xlfn.XLOOKUP(F8,Generation!F:F,Generation!E:E,""))</f>
        <v/>
      </c>
      <c r="F8" s="69" t="s">
        <v>683</v>
      </c>
      <c r="G8" s="14"/>
      <c r="H8" s="65" t="str">
        <f>IF(F8="","",_xlfn.XLOOKUP(F8,Generation!F:F,Generation!I:I,""))</f>
        <v/>
      </c>
      <c r="I8" s="66" t="str">
        <f>IF(F8="","",_xlfn.XLOOKUP(F8,Generation!F:F,Generation!J:J,""))</f>
        <v/>
      </c>
      <c r="J8" s="14"/>
      <c r="K8" s="14"/>
      <c r="L8" s="14"/>
      <c r="M8" s="14"/>
      <c r="N8" s="16"/>
      <c r="O8" s="2"/>
    </row>
    <row r="9" spans="2:35" ht="15.95" thickBot="1">
      <c r="B9" s="7"/>
      <c r="C9" s="53"/>
      <c r="D9" s="14"/>
      <c r="E9" s="14"/>
      <c r="F9" s="14"/>
      <c r="G9" s="14"/>
      <c r="H9" s="14"/>
      <c r="I9" s="8"/>
      <c r="J9" s="14"/>
      <c r="K9" s="14"/>
      <c r="L9" s="14"/>
      <c r="M9" s="14"/>
      <c r="N9" s="16"/>
      <c r="O9" s="2"/>
    </row>
    <row r="10" spans="2:35" ht="37.9" customHeight="1" thickBot="1">
      <c r="B10" s="7"/>
      <c r="C10" s="53"/>
      <c r="D10" s="14"/>
      <c r="E10" s="14"/>
      <c r="F10" s="14"/>
      <c r="G10" s="14"/>
      <c r="H10" s="14"/>
      <c r="I10" s="14"/>
      <c r="J10" s="14"/>
      <c r="K10" s="37" t="str">
        <f>IF(F8="","","Connection Status")</f>
        <v>Connection Status</v>
      </c>
      <c r="L10" s="14"/>
      <c r="M10" s="14"/>
      <c r="N10" s="16"/>
      <c r="O10" s="2"/>
    </row>
    <row r="11" spans="2:35" ht="36" customHeight="1" thickBot="1">
      <c r="B11" s="7"/>
      <c r="C11" s="38" t="str">
        <f>IF(F8="","",Generation!B2)</f>
        <v>Date Submitted 
(DD/MM/YYYY)</v>
      </c>
      <c r="D11" s="39"/>
      <c r="E11" s="134" t="e">
        <f>IF(F8="","",Generation!#REF!)</f>
        <v>#REF!</v>
      </c>
      <c r="F11" s="135"/>
      <c r="G11" s="14"/>
      <c r="H11" s="141" t="str">
        <f>IF(H8="","","Generation Category")</f>
        <v/>
      </c>
      <c r="I11" s="14"/>
      <c r="J11" s="14"/>
      <c r="K11" s="54" t="s">
        <v>684</v>
      </c>
      <c r="L11" s="14"/>
      <c r="M11" s="14"/>
      <c r="N11" s="16"/>
      <c r="O11" s="2"/>
    </row>
    <row r="12" spans="2:35" ht="15.6">
      <c r="B12" s="7"/>
      <c r="C12" s="130" t="str">
        <f>IFERROR(IF(F8="","",_xlfn.XLOOKUP(F8,Generation!F:F,Generation!B:B)),"")</f>
        <v/>
      </c>
      <c r="D12" s="14"/>
      <c r="E12" s="143" t="str">
        <f>IFERROR(IF(F8="","", HYPERLINK((_xlfn.XLOOKUP(F8,Generation!F:F,Generation!O:O)), "Click for report")),"")</f>
        <v/>
      </c>
      <c r="F12" s="144"/>
      <c r="G12" s="14"/>
      <c r="H12" s="142"/>
      <c r="I12" s="14"/>
      <c r="J12" s="14"/>
      <c r="K12" s="14"/>
      <c r="L12" s="14"/>
      <c r="M12" s="14"/>
      <c r="N12" s="16"/>
      <c r="O12" s="2"/>
    </row>
    <row r="13" spans="2:35" ht="31.5" customHeight="1" thickBot="1">
      <c r="B13" s="7"/>
      <c r="C13" s="131"/>
      <c r="D13" s="14"/>
      <c r="E13" s="145"/>
      <c r="F13" s="146"/>
      <c r="G13" s="14"/>
      <c r="H13" s="67" t="str">
        <f>IF(F8="","",_xlfn.XLOOKUP(F8,Generation!F:F,Generation!G:G,""))</f>
        <v/>
      </c>
      <c r="I13" s="14"/>
      <c r="J13" s="14"/>
      <c r="K13" s="14"/>
      <c r="L13" s="14"/>
      <c r="M13" s="14"/>
      <c r="N13" s="16"/>
      <c r="O13" s="2"/>
    </row>
    <row r="14" spans="2:35" ht="15.6">
      <c r="B14" s="7"/>
      <c r="C14" s="53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6"/>
      <c r="O14" s="2"/>
    </row>
    <row r="15" spans="2:35" ht="15.95" thickBot="1">
      <c r="B15" s="7"/>
      <c r="C15" s="53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6"/>
      <c r="O15" s="2"/>
    </row>
    <row r="16" spans="2:35" ht="20.100000000000001" customHeight="1">
      <c r="B16" s="7"/>
      <c r="C16" s="134" t="str">
        <f>IF(F8="","","For Connection Design Purposes")</f>
        <v>For Connection Design Purposes</v>
      </c>
      <c r="D16" s="135"/>
      <c r="E16" s="14"/>
      <c r="F16" s="14"/>
      <c r="G16" s="141" t="str">
        <f>IF(F8="","","Phase")</f>
        <v>Phase</v>
      </c>
      <c r="H16" s="14"/>
      <c r="I16" s="14"/>
      <c r="J16" s="14"/>
      <c r="K16" s="14"/>
      <c r="L16" s="14"/>
      <c r="M16" s="14"/>
      <c r="N16" s="16"/>
      <c r="O16" s="2"/>
    </row>
    <row r="17" spans="2:15" ht="32.1" customHeight="1">
      <c r="B17" s="7"/>
      <c r="C17" s="132" t="str">
        <f>IFERROR(IF(C16="","",_xlfn.XLOOKUP(F8,Generation!F:F,Generation!#REF!)),"")</f>
        <v/>
      </c>
      <c r="D17" s="133"/>
      <c r="E17" s="14"/>
      <c r="F17" s="14"/>
      <c r="G17" s="142"/>
      <c r="H17" s="14"/>
      <c r="I17" s="14"/>
      <c r="J17" s="14"/>
      <c r="K17" s="14"/>
      <c r="L17" s="14"/>
      <c r="M17" s="14"/>
      <c r="N17" s="16"/>
      <c r="O17" s="2"/>
    </row>
    <row r="18" spans="2:15" ht="48.6" customHeight="1" thickBot="1">
      <c r="B18" s="7"/>
      <c r="C18" s="139">
        <f>IF(K11="Green","",IF(K11="Amber",Generation!#REF!,IF(K11="Red",,"")))</f>
        <v>0</v>
      </c>
      <c r="D18" s="139" t="str">
        <f>IFERROR(IF(F8="","",_xlfn.XLOOKUP(F8,Generation!F:F,Generation!#REF!)),"")</f>
        <v/>
      </c>
      <c r="E18" s="14"/>
      <c r="F18" s="14"/>
      <c r="G18" s="67" t="str">
        <f>IF(F8="","",_xlfn.XLOOKUP(F8,Generation!F:F,Generation!H:H,""))</f>
        <v/>
      </c>
      <c r="H18" s="14"/>
      <c r="I18" s="136" t="str">
        <f>IFERROR(IF(F8="","",_xlfn.XLOOKUP(F8, Generation!F:F,Generation!#REF!)),"")</f>
        <v/>
      </c>
      <c r="J18" s="14"/>
      <c r="K18" s="14"/>
      <c r="L18" s="17"/>
      <c r="M18" s="14"/>
      <c r="N18" s="16"/>
      <c r="O18" s="2"/>
    </row>
    <row r="19" spans="2:15" ht="32.1" customHeight="1" thickBot="1">
      <c r="B19" s="7"/>
      <c r="C19" s="140"/>
      <c r="D19" s="140"/>
      <c r="E19" s="14"/>
      <c r="F19" s="14"/>
      <c r="G19" s="14"/>
      <c r="H19" s="14"/>
      <c r="I19" s="137"/>
      <c r="J19" s="14"/>
      <c r="K19" s="14"/>
      <c r="L19" s="14"/>
      <c r="M19" s="14"/>
      <c r="N19" s="16"/>
      <c r="O19" s="2"/>
    </row>
    <row r="20" spans="2:15" ht="15.6">
      <c r="B20" s="7"/>
      <c r="C20" s="53"/>
      <c r="D20" s="14"/>
      <c r="E20" s="14"/>
      <c r="F20" s="14"/>
      <c r="G20" s="14"/>
      <c r="H20" s="14"/>
      <c r="I20" s="137"/>
      <c r="J20" s="14"/>
      <c r="K20" s="14"/>
      <c r="L20" s="14"/>
      <c r="M20" s="14"/>
      <c r="N20" s="16"/>
      <c r="O20" s="2"/>
    </row>
    <row r="21" spans="2:15" ht="15.95" thickBot="1">
      <c r="B21" s="7"/>
      <c r="C21" s="53"/>
      <c r="D21" s="14"/>
      <c r="E21" s="14"/>
      <c r="F21" s="14"/>
      <c r="G21" s="14"/>
      <c r="H21" s="14"/>
      <c r="I21" s="137"/>
      <c r="J21" s="14"/>
      <c r="K21" s="14"/>
      <c r="L21" s="14"/>
      <c r="M21" s="14"/>
      <c r="N21" s="16"/>
      <c r="O21" s="2"/>
    </row>
    <row r="22" spans="2:15" ht="15.6">
      <c r="B22" s="7"/>
      <c r="C22" s="141" t="str">
        <f>IF(F8="","","ELS Functionality?")</f>
        <v>ELS Functionality?</v>
      </c>
      <c r="D22" s="141" t="e">
        <f>IF(C24="Yes","ELS Register Number","")</f>
        <v>#REF!</v>
      </c>
      <c r="E22" s="14"/>
      <c r="F22" s="14"/>
      <c r="G22" s="14"/>
      <c r="H22" s="14"/>
      <c r="I22" s="137"/>
      <c r="J22" s="14"/>
      <c r="K22" s="14"/>
      <c r="L22" s="14"/>
      <c r="M22" s="14"/>
      <c r="N22" s="16"/>
      <c r="O22" s="2"/>
    </row>
    <row r="23" spans="2:15" ht="15.95" thickBot="1">
      <c r="B23" s="7"/>
      <c r="C23" s="142"/>
      <c r="D23" s="142"/>
      <c r="E23" s="14"/>
      <c r="F23" s="14"/>
      <c r="G23" s="14"/>
      <c r="H23" s="14"/>
      <c r="I23" s="138"/>
      <c r="J23" s="14"/>
      <c r="K23" s="14"/>
      <c r="L23" s="14"/>
      <c r="M23" s="14"/>
      <c r="N23" s="16"/>
      <c r="O23" s="2"/>
    </row>
    <row r="24" spans="2:15" ht="36" customHeight="1" thickBot="1">
      <c r="B24" s="7"/>
      <c r="C24" s="67" t="e">
        <f>IF(F8="","",_xlfn.XLOOKUP(F8,Generation!F:F,Generation!#REF!,""))</f>
        <v>#REF!</v>
      </c>
      <c r="D24" s="67" t="e">
        <f>IF(F8="","",_xlfn.XLOOKUP(F8,Generation!F:F,Generation!#REF!,""))</f>
        <v>#REF!</v>
      </c>
      <c r="E24" s="14"/>
      <c r="F24" s="14"/>
      <c r="G24" s="14"/>
      <c r="H24" s="14"/>
      <c r="I24" s="14"/>
      <c r="J24" s="14"/>
      <c r="K24" s="14"/>
      <c r="L24" s="14"/>
      <c r="M24" s="14"/>
      <c r="N24" s="16"/>
      <c r="O24" s="2"/>
    </row>
    <row r="25" spans="2:15" ht="15.6">
      <c r="B25" s="7"/>
      <c r="C25" s="13"/>
      <c r="D25" s="18"/>
      <c r="E25" s="18"/>
      <c r="F25" s="14"/>
      <c r="G25" s="14"/>
      <c r="H25" s="14"/>
      <c r="I25" s="14"/>
      <c r="J25" s="14"/>
      <c r="K25" s="14"/>
      <c r="L25" s="14"/>
      <c r="M25" s="14"/>
      <c r="N25" s="16"/>
      <c r="O25" s="2"/>
    </row>
    <row r="26" spans="2:15" ht="15.95" thickBot="1">
      <c r="B26" s="9"/>
      <c r="C26" s="19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1"/>
      <c r="O26" s="2"/>
    </row>
    <row r="27" spans="2:15">
      <c r="D27" s="2"/>
      <c r="E27" s="2"/>
      <c r="F27" s="2"/>
      <c r="G27" s="2"/>
      <c r="H27" s="2"/>
      <c r="I27" s="2"/>
      <c r="J27" s="2"/>
      <c r="K27" s="2"/>
      <c r="L27" s="2"/>
      <c r="M27" s="3"/>
      <c r="N27" s="3"/>
      <c r="O27" s="2"/>
    </row>
    <row r="38" spans="3:4">
      <c r="C38" s="75" t="s">
        <v>685</v>
      </c>
      <c r="D38" s="75"/>
    </row>
    <row r="39" spans="3:4">
      <c r="C39" s="75" t="s">
        <v>686</v>
      </c>
      <c r="D39" s="75"/>
    </row>
    <row r="40" spans="3:4">
      <c r="C40" s="75" t="s">
        <v>687</v>
      </c>
      <c r="D40" s="75"/>
    </row>
    <row r="41" spans="3:4">
      <c r="C41" s="75"/>
      <c r="D41" s="75"/>
    </row>
  </sheetData>
  <sheetProtection formatCells="0" formatColumns="0" formatRows="0" insertColumns="0" insertRows="0" insertHyperlinks="0" deleteColumns="0" deleteRows="0" selectLockedCells="1" sort="0" autoFilter="0" pivotTables="0"/>
  <mergeCells count="19">
    <mergeCell ref="C12:C13"/>
    <mergeCell ref="C17:D17"/>
    <mergeCell ref="E11:F11"/>
    <mergeCell ref="C16:D16"/>
    <mergeCell ref="I18:I23"/>
    <mergeCell ref="C18:C19"/>
    <mergeCell ref="H11:H12"/>
    <mergeCell ref="E12:F13"/>
    <mergeCell ref="C22:C23"/>
    <mergeCell ref="D22:D23"/>
    <mergeCell ref="G16:G17"/>
    <mergeCell ref="D18:D19"/>
    <mergeCell ref="H6:H7"/>
    <mergeCell ref="I6:I7"/>
    <mergeCell ref="C6:C7"/>
    <mergeCell ref="E3:H3"/>
    <mergeCell ref="D6:D7"/>
    <mergeCell ref="E6:E7"/>
    <mergeCell ref="F6:F7"/>
  </mergeCells>
  <phoneticPr fontId="4" type="noConversion"/>
  <conditionalFormatting sqref="I18:I23">
    <cfRule type="expression" dxfId="5" priority="1">
      <formula>$I$18=""</formula>
    </cfRule>
    <cfRule type="expression" dxfId="4" priority="2">
      <formula>$I$18=0</formula>
    </cfRule>
  </conditionalFormatting>
  <conditionalFormatting sqref="K11">
    <cfRule type="expression" dxfId="3" priority="5">
      <formula>$K$11="Red"</formula>
    </cfRule>
    <cfRule type="expression" dxfId="2" priority="6">
      <formula>$K$11="Green"</formula>
    </cfRule>
  </conditionalFormatting>
  <dataValidations count="1">
    <dataValidation type="list" allowBlank="1" showInputMessage="1" showErrorMessage="1" sqref="F8" xr:uid="{A10BC16F-A68D-4B6D-9140-70CA335E8431}">
      <formula1>_xlfn.ANCHORARRAY($AE$5)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827676F-D03C-44B6-87B2-B8253B18169A}">
          <x14:formula1>
            <xm:f>Generation!$D$99:$D$1048576</xm:f>
          </x14:formula1>
          <xm:sqref>D8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A02AA-F035-4A6D-9FAD-ADF536F1B8F1}">
  <dimension ref="B1:AD31"/>
  <sheetViews>
    <sheetView zoomScaleNormal="100" workbookViewId="0">
      <selection activeCell="G19" sqref="G19"/>
    </sheetView>
  </sheetViews>
  <sheetFormatPr defaultColWidth="8.85546875" defaultRowHeight="14.45"/>
  <cols>
    <col min="1" max="1" width="2.5703125" style="1" customWidth="1"/>
    <col min="2" max="2" width="8.85546875" style="1"/>
    <col min="3" max="3" width="23.42578125" style="1" customWidth="1"/>
    <col min="4" max="4" width="2.140625" style="1" customWidth="1"/>
    <col min="5" max="5" width="27.140625" style="1" customWidth="1"/>
    <col min="6" max="6" width="1.7109375" style="1" customWidth="1"/>
    <col min="7" max="7" width="25" style="1" customWidth="1"/>
    <col min="8" max="8" width="1.28515625" style="1" customWidth="1"/>
    <col min="9" max="9" width="15.140625" style="1" customWidth="1"/>
    <col min="10" max="10" width="5" style="1" customWidth="1"/>
    <col min="11" max="11" width="12" style="1" customWidth="1"/>
    <col min="12" max="12" width="0.7109375" style="1" customWidth="1"/>
    <col min="13" max="13" width="16.140625" style="1" customWidth="1"/>
    <col min="14" max="14" width="1.42578125" style="1" customWidth="1"/>
    <col min="15" max="15" width="27.7109375" style="1" customWidth="1"/>
    <col min="16" max="16" width="1.28515625" style="1" customWidth="1"/>
    <col min="17" max="26" width="8.85546875" style="1"/>
    <col min="27" max="27" width="17.85546875" style="1" customWidth="1"/>
    <col min="28" max="28" width="21.42578125" style="1" customWidth="1"/>
    <col min="29" max="29" width="14.28515625" style="1" customWidth="1"/>
    <col min="30" max="16384" width="8.85546875" style="1"/>
  </cols>
  <sheetData>
    <row r="1" spans="2:30" ht="14.65" thickBot="1"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AA1" s="1" t="s">
        <v>688</v>
      </c>
    </row>
    <row r="2" spans="2:30">
      <c r="B2" s="26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8"/>
      <c r="AA2" s="1" t="s">
        <v>689</v>
      </c>
      <c r="AB2" s="1" t="s">
        <v>679</v>
      </c>
      <c r="AC2" s="1" t="s">
        <v>690</v>
      </c>
      <c r="AD2" s="1" t="s">
        <v>691</v>
      </c>
    </row>
    <row r="3" spans="2:30" ht="30.6">
      <c r="B3" s="29"/>
      <c r="C3" s="30"/>
      <c r="D3" s="30"/>
      <c r="E3" s="152" t="s">
        <v>692</v>
      </c>
      <c r="F3" s="152"/>
      <c r="G3" s="152"/>
      <c r="H3" s="152"/>
      <c r="I3" s="152"/>
      <c r="J3" s="152"/>
      <c r="K3" s="152"/>
      <c r="L3" s="152"/>
      <c r="M3" s="152"/>
      <c r="N3" s="30"/>
      <c r="O3" s="30"/>
      <c r="P3" s="30"/>
      <c r="Q3" s="30"/>
      <c r="R3" s="31"/>
      <c r="AA3" s="1" t="e" cm="1" vm="2">
        <f t="array" aca="1" ref="AA3:AA31" ca="1">INDIRECT("PGM!C3:C3"&amp;ROWS(Generation!D131:D131))</f>
        <v>#VALUE!</v>
      </c>
      <c r="AB3" s="1" t="e" cm="1" vm="1">
        <f t="array" aca="1" ref="AB3" ca="1">_xlfn._xlws.FILTER((INDIRECT("Generation!E3:E3"&amp;ROWS(Generation!F131:F131))), (INDIRECT("Generation!C3:C3"&amp;ROWS(Generation!D131:D131)))=C7)</f>
        <v>#VALUE!</v>
      </c>
      <c r="AC3" s="1">
        <f>COLUMNS(Generation!F2:L2)</f>
        <v>7</v>
      </c>
      <c r="AD3" s="1">
        <f>COLUMNS(Generation!F2:L2)</f>
        <v>7</v>
      </c>
    </row>
    <row r="4" spans="2:30" ht="14.65" thickBot="1">
      <c r="B4" s="29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1"/>
      <c r="AA4" s="1" t="e" vm="2">
        <f ca="1"/>
        <v>#VALUE!</v>
      </c>
    </row>
    <row r="5" spans="2:30" ht="15.6">
      <c r="B5" s="23"/>
      <c r="C5" s="141" t="s">
        <v>693</v>
      </c>
      <c r="D5" s="43"/>
      <c r="E5" s="147" t="s">
        <v>694</v>
      </c>
      <c r="F5" s="44"/>
      <c r="G5" s="147" t="s">
        <v>695</v>
      </c>
      <c r="H5" s="44"/>
      <c r="I5" s="147" t="s">
        <v>696</v>
      </c>
      <c r="J5" s="44"/>
      <c r="K5" s="43"/>
      <c r="L5" s="45"/>
      <c r="M5" s="43"/>
      <c r="N5" s="45"/>
      <c r="O5" s="147" t="s">
        <v>697</v>
      </c>
      <c r="P5" s="36"/>
      <c r="Q5" s="36"/>
      <c r="R5" s="25"/>
      <c r="AA5" s="1" t="e" vm="2">
        <f ca="1"/>
        <v>#VALUE!</v>
      </c>
    </row>
    <row r="6" spans="2:30" ht="14.45" customHeight="1">
      <c r="B6" s="23"/>
      <c r="C6" s="142"/>
      <c r="D6" s="43"/>
      <c r="E6" s="148"/>
      <c r="F6" s="46"/>
      <c r="G6" s="148"/>
      <c r="H6" s="46"/>
      <c r="I6" s="148"/>
      <c r="J6" s="46"/>
      <c r="K6" s="43"/>
      <c r="L6" s="43"/>
      <c r="M6" s="43"/>
      <c r="N6" s="43"/>
      <c r="O6" s="148"/>
      <c r="P6" s="36"/>
      <c r="Q6" s="36"/>
      <c r="R6" s="25"/>
      <c r="AA6" s="1" t="e" vm="2">
        <f ca="1"/>
        <v>#VALUE!</v>
      </c>
    </row>
    <row r="7" spans="2:30" ht="19.350000000000001" customHeight="1" thickBot="1">
      <c r="B7" s="23"/>
      <c r="C7" s="69" t="s">
        <v>698</v>
      </c>
      <c r="D7" s="47"/>
      <c r="E7" s="40" t="s">
        <v>683</v>
      </c>
      <c r="F7" s="48"/>
      <c r="G7" s="41" t="s">
        <v>699</v>
      </c>
      <c r="H7" s="48"/>
      <c r="I7" s="41">
        <v>4</v>
      </c>
      <c r="J7" s="49"/>
      <c r="K7" s="47"/>
      <c r="L7" s="48"/>
      <c r="M7" s="47"/>
      <c r="N7" s="48"/>
      <c r="O7" s="40" t="str">
        <f>IFERROR(IF(G7 = "LV", (VLOOKUP(E7,Generation!F:L,(AC3+(MATCH(I7,Generation!#REF!,0))),FALSE)), IF(G7="HV",(VLOOKUP(E7,Generation!F:M,(AD3+(MATCH(I7,Generation!#REF!,0))),FALSE)), IF(I7="", "Please Select Number of devices", IF(G7="", "Please Select Connection Location","")))),"")</f>
        <v/>
      </c>
      <c r="P7" s="36"/>
      <c r="Q7" s="36"/>
      <c r="R7" s="25"/>
      <c r="AA7" s="1" t="e" vm="2">
        <f ca="1"/>
        <v>#VALUE!</v>
      </c>
    </row>
    <row r="8" spans="2:30" ht="14.65" thickBot="1">
      <c r="B8" s="23"/>
      <c r="C8" s="43"/>
      <c r="D8" s="43"/>
      <c r="E8" s="43"/>
      <c r="F8" s="43"/>
      <c r="G8" s="43"/>
      <c r="H8" s="43"/>
      <c r="I8" s="43"/>
      <c r="J8" s="43"/>
      <c r="K8" s="43"/>
      <c r="L8" s="43"/>
      <c r="M8" s="47"/>
      <c r="N8" s="43"/>
      <c r="O8" s="43"/>
      <c r="P8" s="36"/>
      <c r="Q8" s="30"/>
      <c r="R8" s="25"/>
      <c r="AA8" s="1" t="e" vm="2">
        <f ca="1"/>
        <v>#VALUE!</v>
      </c>
    </row>
    <row r="9" spans="2:30" ht="26.45" customHeight="1" thickBot="1">
      <c r="B9" s="23"/>
      <c r="C9" s="43"/>
      <c r="D9" s="43"/>
      <c r="E9" s="37" t="s">
        <v>700</v>
      </c>
      <c r="F9" s="43"/>
      <c r="G9" s="42">
        <v>0.15</v>
      </c>
      <c r="H9" s="50"/>
      <c r="I9" s="47" t="s">
        <v>701</v>
      </c>
      <c r="J9" s="43"/>
      <c r="K9" s="42">
        <v>0.15</v>
      </c>
      <c r="L9" s="50"/>
      <c r="M9" s="47" t="s">
        <v>702</v>
      </c>
      <c r="N9" s="43"/>
      <c r="O9" s="55">
        <f>SQRT((G9^2)+(K9^2))</f>
        <v>0.21213203435596426</v>
      </c>
      <c r="P9" s="36"/>
      <c r="Q9" s="30" t="s">
        <v>703</v>
      </c>
      <c r="R9" s="25"/>
      <c r="AA9" s="1" t="e" vm="2">
        <f ca="1"/>
        <v>#VALUE!</v>
      </c>
    </row>
    <row r="10" spans="2:30" ht="14.85" customHeight="1" thickBot="1">
      <c r="B10" s="23"/>
      <c r="C10" s="43"/>
      <c r="D10" s="43"/>
      <c r="E10" s="45"/>
      <c r="F10" s="43"/>
      <c r="G10" s="43"/>
      <c r="H10" s="43"/>
      <c r="I10" s="47"/>
      <c r="J10" s="43"/>
      <c r="K10" s="43"/>
      <c r="L10" s="43"/>
      <c r="M10" s="47"/>
      <c r="N10" s="43"/>
      <c r="O10" s="43"/>
      <c r="P10" s="36"/>
      <c r="Q10" s="30"/>
      <c r="R10" s="25"/>
      <c r="AA10" s="1" t="e" vm="2">
        <f ca="1"/>
        <v>#VALUE!</v>
      </c>
    </row>
    <row r="11" spans="2:30" ht="26.85" customHeight="1" thickBot="1">
      <c r="B11" s="23"/>
      <c r="C11" s="43"/>
      <c r="D11" s="43"/>
      <c r="E11" s="37" t="s">
        <v>704</v>
      </c>
      <c r="F11" s="43"/>
      <c r="G11" s="51">
        <f>IFERROR(((400^2)/O9)/1000000,"")</f>
        <v>0.75424723326565069</v>
      </c>
      <c r="H11" s="52"/>
      <c r="I11" s="47" t="s">
        <v>705</v>
      </c>
      <c r="J11" s="43"/>
      <c r="K11" s="43"/>
      <c r="L11" s="43"/>
      <c r="M11" s="47"/>
      <c r="N11" s="43"/>
      <c r="O11" s="43"/>
      <c r="P11" s="36"/>
      <c r="Q11" s="30"/>
      <c r="R11" s="25"/>
      <c r="AA11" s="1" t="e" vm="2">
        <f ca="1"/>
        <v>#VALUE!</v>
      </c>
    </row>
    <row r="12" spans="2:30">
      <c r="B12" s="23"/>
      <c r="C12" s="43"/>
      <c r="D12" s="43"/>
      <c r="E12" s="43"/>
      <c r="F12" s="43"/>
      <c r="G12" s="43"/>
      <c r="H12" s="43"/>
      <c r="I12" s="47"/>
      <c r="J12" s="43"/>
      <c r="K12" s="43"/>
      <c r="L12" s="43"/>
      <c r="M12" s="47"/>
      <c r="N12" s="43"/>
      <c r="O12" s="43"/>
      <c r="P12" s="36"/>
      <c r="Q12" s="30"/>
      <c r="R12" s="25"/>
      <c r="AA12" s="1" t="e" vm="2">
        <f ca="1"/>
        <v>#VALUE!</v>
      </c>
    </row>
    <row r="13" spans="2:30">
      <c r="B13" s="23"/>
      <c r="C13" s="43"/>
      <c r="D13" s="43"/>
      <c r="E13" s="43"/>
      <c r="F13" s="43"/>
      <c r="G13" s="43"/>
      <c r="H13" s="43"/>
      <c r="I13" s="47"/>
      <c r="J13" s="43"/>
      <c r="K13" s="43"/>
      <c r="L13" s="43"/>
      <c r="M13" s="47"/>
      <c r="N13" s="43"/>
      <c r="O13" s="43"/>
      <c r="P13" s="36"/>
      <c r="Q13" s="30"/>
      <c r="R13" s="25"/>
      <c r="AA13" s="1" t="e" vm="2">
        <f ca="1"/>
        <v>#VALUE!</v>
      </c>
    </row>
    <row r="14" spans="2:30">
      <c r="B14" s="2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7"/>
      <c r="N14" s="43"/>
      <c r="O14" s="43"/>
      <c r="P14" s="36"/>
      <c r="Q14" s="30"/>
      <c r="R14" s="25"/>
      <c r="AA14" s="1" t="e" vm="2">
        <f ca="1"/>
        <v>#VALUE!</v>
      </c>
    </row>
    <row r="15" spans="2:30">
      <c r="B15" s="23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30"/>
      <c r="N15" s="24"/>
      <c r="O15" s="24"/>
      <c r="P15" s="24"/>
      <c r="Q15" s="24"/>
      <c r="R15" s="25"/>
      <c r="AA15" s="1" t="e" vm="2">
        <f ca="1"/>
        <v>#VALUE!</v>
      </c>
    </row>
    <row r="16" spans="2:30">
      <c r="B16" s="23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5"/>
      <c r="AA16" s="1" t="e" vm="2">
        <f ca="1"/>
        <v>#VALUE!</v>
      </c>
    </row>
    <row r="17" spans="2:27">
      <c r="B17" s="23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33"/>
      <c r="Q17" s="33"/>
      <c r="R17" s="25"/>
      <c r="AA17" s="1" t="e" vm="2">
        <f ca="1"/>
        <v>#VALUE!</v>
      </c>
    </row>
    <row r="18" spans="2:27">
      <c r="B18" s="23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5"/>
      <c r="AA18" s="1" t="e" vm="2">
        <f ca="1"/>
        <v>#VALUE!</v>
      </c>
    </row>
    <row r="19" spans="2:27">
      <c r="B19" s="23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5"/>
      <c r="AA19" s="1" t="e" vm="2">
        <f ca="1"/>
        <v>#VALUE!</v>
      </c>
    </row>
    <row r="20" spans="2:27">
      <c r="B20" s="2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5"/>
      <c r="AA20" s="1" t="e" vm="2">
        <f ca="1"/>
        <v>#VALUE!</v>
      </c>
    </row>
    <row r="21" spans="2:27">
      <c r="B21" s="23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5"/>
      <c r="AA21" s="1" t="e" vm="2">
        <f ca="1"/>
        <v>#VALUE!</v>
      </c>
    </row>
    <row r="22" spans="2:27" ht="14.65" thickBot="1">
      <c r="B22" s="32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5"/>
      <c r="AA22" s="1" t="e" vm="2">
        <f ca="1"/>
        <v>#VALUE!</v>
      </c>
    </row>
    <row r="23" spans="2:27">
      <c r="AA23" s="1" t="e" vm="2">
        <f ca="1"/>
        <v>#VALUE!</v>
      </c>
    </row>
    <row r="24" spans="2:27" ht="14.65" thickBot="1">
      <c r="AA24" s="1" t="e" vm="2">
        <f ca="1"/>
        <v>#VALUE!</v>
      </c>
    </row>
    <row r="25" spans="2:27" ht="15.6">
      <c r="C25" s="56" t="s">
        <v>706</v>
      </c>
      <c r="D25" s="57"/>
      <c r="E25" s="57"/>
      <c r="F25" s="57"/>
      <c r="G25" s="57"/>
      <c r="H25" s="57"/>
      <c r="I25" s="57"/>
      <c r="J25" s="57"/>
      <c r="K25" s="58"/>
      <c r="AA25" s="1" t="e" vm="2">
        <f ca="1"/>
        <v>#VALUE!</v>
      </c>
    </row>
    <row r="26" spans="2:27" ht="15.6">
      <c r="C26" s="149" t="s">
        <v>707</v>
      </c>
      <c r="D26" s="150"/>
      <c r="E26" s="150"/>
      <c r="F26" s="150"/>
      <c r="G26" s="150"/>
      <c r="H26" s="150"/>
      <c r="I26" s="150"/>
      <c r="J26" s="150"/>
      <c r="K26" s="151"/>
      <c r="AA26" s="1" t="e" vm="2">
        <f ca="1"/>
        <v>#VALUE!</v>
      </c>
    </row>
    <row r="27" spans="2:27" ht="15.6">
      <c r="C27" s="59" t="s">
        <v>708</v>
      </c>
      <c r="D27" s="60"/>
      <c r="E27" s="60"/>
      <c r="F27" s="60"/>
      <c r="G27" s="60"/>
      <c r="H27" s="60"/>
      <c r="I27" s="60"/>
      <c r="J27" s="60"/>
      <c r="K27" s="61"/>
      <c r="O27" s="4"/>
      <c r="AA27" s="1" t="e" vm="2">
        <f ca="1"/>
        <v>#VALUE!</v>
      </c>
    </row>
    <row r="28" spans="2:27" ht="15.95" thickBot="1">
      <c r="C28" s="62" t="s">
        <v>709</v>
      </c>
      <c r="D28" s="63"/>
      <c r="E28" s="63"/>
      <c r="F28" s="63"/>
      <c r="G28" s="63"/>
      <c r="H28" s="63"/>
      <c r="I28" s="63"/>
      <c r="J28" s="63"/>
      <c r="K28" s="64"/>
      <c r="AA28" s="1" t="e" vm="2">
        <f ca="1"/>
        <v>#VALUE!</v>
      </c>
    </row>
    <row r="29" spans="2:27">
      <c r="AA29" s="1" t="e" vm="2">
        <f ca="1"/>
        <v>#VALUE!</v>
      </c>
    </row>
    <row r="30" spans="2:27">
      <c r="AA30" s="1" t="e" vm="2">
        <f ca="1"/>
        <v>#VALUE!</v>
      </c>
    </row>
    <row r="31" spans="2:27">
      <c r="AA31" s="1" t="e" vm="2">
        <f ca="1"/>
        <v>#VALUE!</v>
      </c>
    </row>
  </sheetData>
  <mergeCells count="7">
    <mergeCell ref="O5:O6"/>
    <mergeCell ref="C26:K26"/>
    <mergeCell ref="E3:M3"/>
    <mergeCell ref="C5:C6"/>
    <mergeCell ref="E5:E6"/>
    <mergeCell ref="G5:G6"/>
    <mergeCell ref="I5:I6"/>
  </mergeCells>
  <conditionalFormatting sqref="G11">
    <cfRule type="cellIs" dxfId="1" priority="8" operator="greaterThan">
      <formula>$O$7</formula>
    </cfRule>
    <cfRule type="cellIs" dxfId="0" priority="9" operator="lessThan">
      <formula>$O$7</formula>
    </cfRule>
  </conditionalFormatting>
  <dataValidations count="3">
    <dataValidation type="list" allowBlank="1" showInputMessage="1" showErrorMessage="1" sqref="I7" xr:uid="{FBEDBC82-62F7-4D13-B0B2-3B62CB7A9F45}">
      <formula1>"1,2,3,4"</formula1>
    </dataValidation>
    <dataValidation type="list" allowBlank="1" showInputMessage="1" showErrorMessage="1" sqref="G7" xr:uid="{3A1EE3C8-EF8D-4AE3-9052-27F6C6AEA606}">
      <formula1>"LV,HV"</formula1>
    </dataValidation>
    <dataValidation type="list" allowBlank="1" showInputMessage="1" showErrorMessage="1" sqref="E7" xr:uid="{78C32161-8C68-4800-9870-6718D011D33C}">
      <formula1>_xlfn.ANCHORARRAY($AB$3)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4D58D48-48F5-4477-ABB8-6277B99E0699}">
          <x14:formula1>
            <xm:f>Generation!$D$99:$D$1048576</xm:f>
          </x14:formula1>
          <xm:sqref>C7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EB9D611B26AE438CC706E218D4043A" ma:contentTypeVersion="4" ma:contentTypeDescription="Create a new document." ma:contentTypeScope="" ma:versionID="165106a7e989aa3f1e5d3b4d1856730a">
  <xsd:schema xmlns:xsd="http://www.w3.org/2001/XMLSchema" xmlns:xs="http://www.w3.org/2001/XMLSchema" xmlns:p="http://schemas.microsoft.com/office/2006/metadata/properties" xmlns:ns2="26e1cfa6-80f9-4fd5-8e65-1b98fa711a2b" targetNamespace="http://schemas.microsoft.com/office/2006/metadata/properties" ma:root="true" ma:fieldsID="8d0219b6ce26edbaa5f932b7a1b6254f" ns2:_="">
    <xsd:import namespace="26e1cfa6-80f9-4fd5-8e65-1b98fa711a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e1cfa6-80f9-4fd5-8e65-1b98fa711a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8AE26F-3DE3-46E8-B9C6-30B2ED40057A}"/>
</file>

<file path=customXml/itemProps2.xml><?xml version="1.0" encoding="utf-8"?>
<ds:datastoreItem xmlns:ds="http://schemas.openxmlformats.org/officeDocument/2006/customXml" ds:itemID="{74C3AFE7-4810-4382-8C33-CB55FC794C65}"/>
</file>

<file path=customXml/itemProps3.xml><?xml version="1.0" encoding="utf-8"?>
<ds:datastoreItem xmlns:ds="http://schemas.openxmlformats.org/officeDocument/2006/customXml" ds:itemID="{9D787C30-BD4E-471B-BE9B-F042FE19CA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Cheleka Siame</dc:creator>
  <cp:keywords/>
  <dc:description/>
  <cp:lastModifiedBy>i:0#.f|membership|nandu.ramesh@esb.ie</cp:lastModifiedBy>
  <cp:revision/>
  <dcterms:created xsi:type="dcterms:W3CDTF">2023-10-12T18:12:18Z</dcterms:created>
  <dcterms:modified xsi:type="dcterms:W3CDTF">2025-03-05T16:02:27Z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0x01010097EB9D611B26AE438CC706E218D4043A</vt:lpwstr>
  </property>
  <property fmtid="{D5CDD505-2E9C-101B-9397-08002B2CF9AE}" pid="3" name="MediaServiceImageTags">
    <vt:lpwstr/>
  </property>
</Properties>
</file>