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lectricitysupplyboard.sharepoint.com/sites/LCTRegister/LCT Register internal/Accessible File Templates/"/>
    </mc:Choice>
  </mc:AlternateContent>
  <xr:revisionPtr revIDLastSave="1" documentId="8_{5ED48079-DE5A-4DC2-969D-CA40C8EDB0AE}" xr6:coauthVersionLast="47" xr6:coauthVersionMax="47" xr10:uidLastSave="{BA02F08C-ABEF-403C-B229-72649B34A0FE}"/>
  <bookViews>
    <workbookView xWindow="-120" yWindow="-120" windowWidth="29040" windowHeight="15720" firstSheet="1" activeTab="1" xr2:uid="{58336AEA-C703-4143-AC28-9F28041F4998}"/>
  </bookViews>
  <sheets>
    <sheet name="Generation Register" sheetId="3" r:id="rId1"/>
    <sheet name="Export Limit Scheme Register" sheetId="7" r:id="rId2"/>
    <sheet name="Search Function" sheetId="8" state="hidden" r:id="rId3"/>
    <sheet name="Fault Level Calculator" sheetId="4" state="hidden" r:id="rId4"/>
  </sheets>
  <externalReferences>
    <externalReference r:id="rId5"/>
    <externalReference r:id="rId6"/>
  </externalReferences>
  <definedNames>
    <definedName name="_xlnm._FilterDatabase" localSheetId="0" hidden="1">'Generation Register'!$A$5:$J$245</definedName>
    <definedName name="Example">'Generation Register'!$E$184</definedName>
    <definedName name="Example1">'Generation Register'!$E$228</definedName>
    <definedName name="Example2">'Generation Register'!$E$229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8" l="1"/>
  <c r="C24" i="8"/>
  <c r="I18" i="8"/>
  <c r="G18" i="8"/>
  <c r="D18" i="8"/>
  <c r="H13" i="8"/>
  <c r="E12" i="8"/>
  <c r="C12" i="8"/>
  <c r="E8" i="8"/>
  <c r="C8" i="8"/>
  <c r="I8" i="8"/>
  <c r="H8" i="8"/>
  <c r="C18" i="8" l="1"/>
  <c r="AE5" i="8" a="1"/>
  <c r="AB3" i="4" a="1"/>
  <c r="AE5" i="8" l="1"/>
  <c r="AB3" i="4"/>
  <c r="C6" i="8"/>
  <c r="AD3" i="4" l="1"/>
  <c r="AC3" i="4"/>
  <c r="O7" i="4" s="1"/>
  <c r="AA3" i="4" a="1"/>
  <c r="AA3" i="4" l="1"/>
  <c r="O9" i="4" l="1"/>
  <c r="G11" i="4" s="1"/>
  <c r="K10" i="8" l="1"/>
  <c r="C22" i="8"/>
  <c r="C11" i="8" l="1"/>
  <c r="H11" i="8"/>
  <c r="E11" i="8"/>
  <c r="E6" i="8"/>
  <c r="C16" i="8"/>
  <c r="C17" i="8" s="1"/>
  <c r="H6" i="8"/>
  <c r="I6" i="8"/>
  <c r="D22" i="8" l="1"/>
  <c r="G16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Cheleka Siame</author>
  </authors>
  <commentList>
    <comment ref="J279" authorId="0" shapeId="0" xr:uid="{19E52985-5116-4960-9AEC-9527A9B34CD1}">
      <text>
        <r>
          <rPr>
            <sz val="9"/>
            <color indexed="81"/>
            <rFont val="Tahoma"/>
            <family val="2"/>
          </rPr>
          <t>Rated continuous output power declared on TTC.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<sst xmlns="http://schemas.openxmlformats.org/spreadsheetml/2006/main" count="2820" uniqueCount="1250">
  <si>
    <t>This sheet contains details of all generation equipment registered with ESB Networks</t>
  </si>
  <si>
    <t>ESB Networks Generation Register</t>
  </si>
  <si>
    <t>Product information</t>
  </si>
  <si>
    <t>LCT Register 
Reference Number</t>
  </si>
  <si>
    <t>Date Submitted 
(DD/MM/YYYY)</t>
  </si>
  <si>
    <t>Effective To 
(DD/MM/YYYY)</t>
  </si>
  <si>
    <t xml:space="preserve">Manufacturer </t>
  </si>
  <si>
    <t>Model</t>
  </si>
  <si>
    <t>Model Reference</t>
  </si>
  <si>
    <t xml:space="preserve">Device Type </t>
  </si>
  <si>
    <t>Phases</t>
  </si>
  <si>
    <t>Rated Output 
AC Current (A)</t>
  </si>
  <si>
    <t>Rated Output
Power (kVA)</t>
  </si>
  <si>
    <t>21-018-0001</t>
  </si>
  <si>
    <t>AISWEI Technology Co., Ltd. (Solplanet)</t>
  </si>
  <si>
    <t>ASW S-S Series</t>
  </si>
  <si>
    <t>ASW1000S-S</t>
  </si>
  <si>
    <t>Micro-generator</t>
  </si>
  <si>
    <t>21-018-0002</t>
  </si>
  <si>
    <t>ASW1500S-S</t>
  </si>
  <si>
    <t>21-018-0003</t>
  </si>
  <si>
    <t>ASW2000S-S</t>
  </si>
  <si>
    <t>21-018-0004</t>
  </si>
  <si>
    <t>ASW3000S-S</t>
  </si>
  <si>
    <t>21-018-0005</t>
  </si>
  <si>
    <t>ASW S Series</t>
  </si>
  <si>
    <t>ASW3000-S</t>
  </si>
  <si>
    <t>21-018-0006</t>
  </si>
  <si>
    <t>ASW3680-S</t>
  </si>
  <si>
    <t>21-018-0007</t>
  </si>
  <si>
    <t>ASW4000-S</t>
  </si>
  <si>
    <t>21-018-0008</t>
  </si>
  <si>
    <t>ASW5000-S</t>
  </si>
  <si>
    <t>21-018-0009</t>
  </si>
  <si>
    <t>ASW S-G2 Series</t>
  </si>
  <si>
    <t>ASW1000-S-G2</t>
  </si>
  <si>
    <t>21-018-0010</t>
  </si>
  <si>
    <t>ASW1500-S-G2</t>
  </si>
  <si>
    <t>21-018-0011</t>
  </si>
  <si>
    <t>ASW2000-S-G2</t>
  </si>
  <si>
    <t>21-018-0012</t>
  </si>
  <si>
    <t>ASW2500-S-G2</t>
  </si>
  <si>
    <t>21-018-0013</t>
  </si>
  <si>
    <t>ASW3000-S-G2</t>
  </si>
  <si>
    <t>21-018-0014</t>
  </si>
  <si>
    <t>ASW3680-S-G2</t>
  </si>
  <si>
    <t>21-018-0015</t>
  </si>
  <si>
    <t>ASW4000-S-G2</t>
  </si>
  <si>
    <t>21-018-0016</t>
  </si>
  <si>
    <t>ASW5000-S-G2</t>
  </si>
  <si>
    <t>21-018-0017</t>
  </si>
  <si>
    <t>ASW LT-G2 Pro Series</t>
  </si>
  <si>
    <t>ASW3K-LT-G2 Pro</t>
  </si>
  <si>
    <t>21-018-0018</t>
  </si>
  <si>
    <t>ASW4K-LT-G2 Pro</t>
  </si>
  <si>
    <t>21-018-0019</t>
  </si>
  <si>
    <t>ASW5K-LT-G2 Pro</t>
  </si>
  <si>
    <t>21-018-0020</t>
  </si>
  <si>
    <t>ASW6K-LT-G2 Pro</t>
  </si>
  <si>
    <t>21-018-0021</t>
  </si>
  <si>
    <t>ASW8K-LT-G2 Pro</t>
  </si>
  <si>
    <t>21-018-0022</t>
  </si>
  <si>
    <t>ASW10K-LT-G2 Pro</t>
  </si>
  <si>
    <t>21-018-0023</t>
  </si>
  <si>
    <t>ASW H-S2 Series</t>
  </si>
  <si>
    <t>ASW3000H-S2</t>
  </si>
  <si>
    <t>21-018-0024</t>
  </si>
  <si>
    <t>ASW3680H-S2</t>
  </si>
  <si>
    <t>21-018-0025</t>
  </si>
  <si>
    <t>ASW4000H-S2</t>
  </si>
  <si>
    <t>21-018-0026</t>
  </si>
  <si>
    <t>ASW5000H-S2</t>
  </si>
  <si>
    <t>21-018-0027</t>
  </si>
  <si>
    <t>ASW H-T2 Series</t>
  </si>
  <si>
    <t>ASW05kH-T2</t>
  </si>
  <si>
    <t>21-018-0028</t>
  </si>
  <si>
    <t>ASW06kH-T2</t>
  </si>
  <si>
    <t>21-018-0029</t>
  </si>
  <si>
    <t>ASW08kH-T2</t>
  </si>
  <si>
    <t>21-018-0030</t>
  </si>
  <si>
    <t>ASW10kH-T2</t>
  </si>
  <si>
    <t>21-018-0031</t>
  </si>
  <si>
    <t>ASW05kH-T2-O</t>
  </si>
  <si>
    <t>21-018-0032</t>
  </si>
  <si>
    <t>ASW06kH-T2-O</t>
  </si>
  <si>
    <t>21-018-0033</t>
  </si>
  <si>
    <t>ASW08kH-T2-O</t>
  </si>
  <si>
    <t>21-018-0034</t>
  </si>
  <si>
    <t>ASW10kH-T2-O</t>
  </si>
  <si>
    <t>21-018-0035</t>
  </si>
  <si>
    <t>ASW H-T3 Series</t>
  </si>
  <si>
    <t>ASW08kH-T3</t>
  </si>
  <si>
    <t>21-018-0036</t>
  </si>
  <si>
    <t>ASW10kH-T3</t>
  </si>
  <si>
    <t>21-018-0037</t>
  </si>
  <si>
    <t>ASW08kH-T3-O</t>
  </si>
  <si>
    <t>21-018-0038</t>
  </si>
  <si>
    <t>ASW10kH-T3-O</t>
  </si>
  <si>
    <t>21-017-0001</t>
  </si>
  <si>
    <t xml:space="preserve">Fronius </t>
  </si>
  <si>
    <t>Fronius Primo GEN24 3.0 (Plus)</t>
  </si>
  <si>
    <t>21-017-0002</t>
  </si>
  <si>
    <t>Fronius Primo GEN24 3.6 (Plus)</t>
  </si>
  <si>
    <t>21-017-0003</t>
  </si>
  <si>
    <t>Fronius Primo GEN24 4.0 (Plus)</t>
  </si>
  <si>
    <t>21-017-0004</t>
  </si>
  <si>
    <t>Fronius Primo GEN24 5.0 (Plus)</t>
  </si>
  <si>
    <t>21-017-0005</t>
  </si>
  <si>
    <t>Fronius Symo GEN24 6.0 (Plus)</t>
  </si>
  <si>
    <t>21-017-0006</t>
  </si>
  <si>
    <t>Fronius Symo GEN24 8.0 (Plus)</t>
  </si>
  <si>
    <t>21-017-0007</t>
  </si>
  <si>
    <t>Fronius Symo GEN24 10.0 (Plus)</t>
  </si>
  <si>
    <t>21-025-0001</t>
  </si>
  <si>
    <t>GoodWe Technologies Co., Ltd.</t>
  </si>
  <si>
    <t>ET G2 Series</t>
  </si>
  <si>
    <t>GW6000-ET-20</t>
  </si>
  <si>
    <t>21-025-0002</t>
  </si>
  <si>
    <t>GW8000-ET-20</t>
  </si>
  <si>
    <t>21-025-0003</t>
  </si>
  <si>
    <t>GW10K-ET-20</t>
  </si>
  <si>
    <t>22-025-0004</t>
  </si>
  <si>
    <t>GW12K-ET-20</t>
  </si>
  <si>
    <t>Mini-generator</t>
  </si>
  <si>
    <t>22-025-0005</t>
  </si>
  <si>
    <t>GW15K-ET-20</t>
  </si>
  <si>
    <t>21-025-0006</t>
  </si>
  <si>
    <t>ES G2 Series</t>
  </si>
  <si>
    <t>GW3600-ES-20</t>
  </si>
  <si>
    <t>21-025-0007</t>
  </si>
  <si>
    <t>GW3600M-ES-20</t>
  </si>
  <si>
    <t>21-025-0008</t>
  </si>
  <si>
    <t>GW5000-ES-20</t>
  </si>
  <si>
    <t>21-025-0009</t>
  </si>
  <si>
    <t>GW5000M-ES-20</t>
  </si>
  <si>
    <t>22-025-0010</t>
  </si>
  <si>
    <t>ES G2 series</t>
  </si>
  <si>
    <t>GW6000-ES-20</t>
  </si>
  <si>
    <t>22-025-0011</t>
  </si>
  <si>
    <t>GW6000M-ES-20</t>
  </si>
  <si>
    <t>22-025-0012</t>
  </si>
  <si>
    <t>ET 30 Series</t>
  </si>
  <si>
    <t>GW15K-ET</t>
  </si>
  <si>
    <t>22-025-0013</t>
  </si>
  <si>
    <t>GW20K-ET</t>
  </si>
  <si>
    <t>22-025-0014</t>
  </si>
  <si>
    <t>GW25K-ET</t>
  </si>
  <si>
    <t>22-025-0015</t>
  </si>
  <si>
    <t>GW29.9K-ET</t>
  </si>
  <si>
    <t>21-025-0016</t>
  </si>
  <si>
    <t>SDT Series</t>
  </si>
  <si>
    <t>GW4000-SDT-30</t>
  </si>
  <si>
    <t>21-025-0017</t>
  </si>
  <si>
    <t>GW5000-SDT-30</t>
  </si>
  <si>
    <t>21-025-0018</t>
  </si>
  <si>
    <t>GW6000-SDT-30</t>
  </si>
  <si>
    <t>21-025-0019</t>
  </si>
  <si>
    <t>GW8000-SDT-30</t>
  </si>
  <si>
    <t>21-025-0020</t>
  </si>
  <si>
    <t>GW10K-SDT-30</t>
  </si>
  <si>
    <t>21-025-0021</t>
  </si>
  <si>
    <t>GW10K-SDT-EU30</t>
  </si>
  <si>
    <t>22-025-0022</t>
  </si>
  <si>
    <t>SMT Series</t>
  </si>
  <si>
    <t>GW50KS-MT-EU</t>
  </si>
  <si>
    <t>22-025-0023</t>
  </si>
  <si>
    <t>ET 50 Series</t>
  </si>
  <si>
    <t>GW40K-ET-10</t>
  </si>
  <si>
    <t>22-025-0024</t>
  </si>
  <si>
    <t>GW50K-ET-10</t>
  </si>
  <si>
    <t>21-025-0025</t>
  </si>
  <si>
    <t>XS G3 series</t>
  </si>
  <si>
    <t>GW700-XS-30</t>
  </si>
  <si>
    <t>21-025-0026</t>
  </si>
  <si>
    <t>GW1000-XS-30</t>
  </si>
  <si>
    <t>21-025-0027</t>
  </si>
  <si>
    <t>GW1500-XS-30</t>
  </si>
  <si>
    <t>21-025-0028</t>
  </si>
  <si>
    <t>GW2000-XS-30</t>
  </si>
  <si>
    <t>21-025-0029</t>
  </si>
  <si>
    <t>GW2500-XS-30</t>
  </si>
  <si>
    <t>21-025-0030</t>
  </si>
  <si>
    <t>GW3000-XS-30</t>
  </si>
  <si>
    <t>21-025-0031</t>
  </si>
  <si>
    <t>GW3300-XS-30</t>
  </si>
  <si>
    <t>22-025-0032</t>
  </si>
  <si>
    <t>SDT series</t>
  </si>
  <si>
    <t>GW12K-SDT-30</t>
  </si>
  <si>
    <t>22-025-0033</t>
  </si>
  <si>
    <t>GW15K-SDT-30</t>
  </si>
  <si>
    <t>22-025-0034</t>
  </si>
  <si>
    <t>GW17K-SDT-30</t>
  </si>
  <si>
    <t>22-025-0035</t>
  </si>
  <si>
    <t>GW20K-SDT-30</t>
  </si>
  <si>
    <t>22-025-0036</t>
  </si>
  <si>
    <t>GW25K-SDT-30</t>
  </si>
  <si>
    <t>22-025-0037</t>
  </si>
  <si>
    <t>GW30K-SDT-30</t>
  </si>
  <si>
    <t>22-025-0038</t>
  </si>
  <si>
    <t>GW40K-SDT-P30</t>
  </si>
  <si>
    <t>21-025-0039</t>
  </si>
  <si>
    <t>DNS G3 series</t>
  </si>
  <si>
    <t>GW3000-DNS-30</t>
  </si>
  <si>
    <t>21-025-0040</t>
  </si>
  <si>
    <t>GW3600-DNS-30</t>
  </si>
  <si>
    <t>21-025-0041</t>
  </si>
  <si>
    <t>GW4200-DNS-30</t>
  </si>
  <si>
    <t>21-025-0042</t>
  </si>
  <si>
    <t>GW5000-DNS-30</t>
  </si>
  <si>
    <t>22-025-0043</t>
  </si>
  <si>
    <t>GW6000-DNS-30</t>
  </si>
  <si>
    <t>21-025-0044</t>
  </si>
  <si>
    <t>MS G3 series</t>
  </si>
  <si>
    <t>GW5000-MS-30</t>
  </si>
  <si>
    <t>22-025-0045</t>
  </si>
  <si>
    <t>GW6000-MS-30</t>
  </si>
  <si>
    <t>22-025-0046</t>
  </si>
  <si>
    <t>GW7000-MS-30</t>
  </si>
  <si>
    <t>22-025-0047</t>
  </si>
  <si>
    <t>GW8500-MS-30</t>
  </si>
  <si>
    <t>22-025-0048</t>
  </si>
  <si>
    <t>GW10K-MS-30</t>
  </si>
  <si>
    <t>21-039-0001</t>
  </si>
  <si>
    <t>Guangzhou Sanjing Electric Co., Ltd.</t>
  </si>
  <si>
    <t>HS3-3K-S2-W-PX</t>
  </si>
  <si>
    <t>21-039-0002</t>
  </si>
  <si>
    <t>HS3-3K-S2-W-BX</t>
  </si>
  <si>
    <t>21-039-0003</t>
  </si>
  <si>
    <t>HS3-3K-S2-G-PX</t>
  </si>
  <si>
    <t>21-039-0004</t>
  </si>
  <si>
    <t>HS3-3K-S2-G-BX</t>
  </si>
  <si>
    <t>21-039-0005</t>
  </si>
  <si>
    <t>HS3-3.6K-S2-W-PX</t>
  </si>
  <si>
    <t>21-039-0006</t>
  </si>
  <si>
    <t>HS3-3.6K-S2-W-BX</t>
  </si>
  <si>
    <t>21-039-0007</t>
  </si>
  <si>
    <t>HS3-3.6K-S2-G-PX</t>
  </si>
  <si>
    <t>21-039-0008</t>
  </si>
  <si>
    <t>HS3-3.6K-S2-G-BX</t>
  </si>
  <si>
    <t>21-039-0009</t>
  </si>
  <si>
    <t>HS3-4K-S2-W-PX</t>
  </si>
  <si>
    <t>21-039-0010</t>
  </si>
  <si>
    <t>HS3-4K-S2-W-BX</t>
  </si>
  <si>
    <t>21-039-0011</t>
  </si>
  <si>
    <t>HS3-4K-S2-G-PX</t>
  </si>
  <si>
    <t>21-039-0012</t>
  </si>
  <si>
    <t>HS3-4K-S2-G-BX</t>
  </si>
  <si>
    <t>21-039-0013</t>
  </si>
  <si>
    <t>HS3-5K-S2-W-PX</t>
  </si>
  <si>
    <t>21-039-0014</t>
  </si>
  <si>
    <t>HS3-5K-S2-W-BX</t>
  </si>
  <si>
    <t>21-039-0015</t>
  </si>
  <si>
    <t>HS3-5K-S2-G-PX</t>
  </si>
  <si>
    <t>21-039-0016</t>
  </si>
  <si>
    <t>HS3-5K-S2-G-BX</t>
  </si>
  <si>
    <t>21-039-0017</t>
  </si>
  <si>
    <t>HS3-6K-S2-W-PX-IE</t>
  </si>
  <si>
    <t>21-039-0018</t>
  </si>
  <si>
    <t>HS3-6K-S2-W-BX-IE</t>
  </si>
  <si>
    <t>21-039-0019</t>
  </si>
  <si>
    <t>HS3-6K-S2-G-PX-IE</t>
  </si>
  <si>
    <t>21-039-0020</t>
  </si>
  <si>
    <t>HS3-6K-S2-G-BX-IE</t>
  </si>
  <si>
    <t>21-039-0021</t>
  </si>
  <si>
    <t>HS3-3K-T2-W-PX</t>
  </si>
  <si>
    <t>21-039-0022</t>
  </si>
  <si>
    <t>HS3-3K-T2-W-BX</t>
  </si>
  <si>
    <t>21-039-0023</t>
  </si>
  <si>
    <t>HS3-3K-T2-G-PX</t>
  </si>
  <si>
    <t>21-039-0024</t>
  </si>
  <si>
    <t>HS3-3K-T2-G-BX</t>
  </si>
  <si>
    <t>21-039-0025</t>
  </si>
  <si>
    <t>HS3-4K-T2-W-PX</t>
  </si>
  <si>
    <t>21-039-0026</t>
  </si>
  <si>
    <t>HS3-4K-T2-W-BX</t>
  </si>
  <si>
    <t>21-039-0027</t>
  </si>
  <si>
    <t>HS3-4K-T2-G-PX</t>
  </si>
  <si>
    <t>21-039-0028</t>
  </si>
  <si>
    <t>HS3-4K-T2-G-BX</t>
  </si>
  <si>
    <t>21-039-0029</t>
  </si>
  <si>
    <t>HS3-5K-T2-W-PX</t>
  </si>
  <si>
    <t>21-039-0030</t>
  </si>
  <si>
    <t>HS3-5K-T2-W-BX</t>
  </si>
  <si>
    <t>21-039-0031</t>
  </si>
  <si>
    <t>HS3-5K-T2-G-PX</t>
  </si>
  <si>
    <t>21-039-0032</t>
  </si>
  <si>
    <t>HS3-5K-T2-G-BX</t>
  </si>
  <si>
    <t>21-039-0033</t>
  </si>
  <si>
    <t>HS3-6K-T2-W-PX</t>
  </si>
  <si>
    <t>21-039-0034</t>
  </si>
  <si>
    <t>HS3-6K-T2-W-BX</t>
  </si>
  <si>
    <t>21-039-0035</t>
  </si>
  <si>
    <t>HS3-6K-T2-G-PX</t>
  </si>
  <si>
    <t>21-039-0036</t>
  </si>
  <si>
    <t>HS3-6K-T2-G-BX</t>
  </si>
  <si>
    <t>21-039-0037</t>
  </si>
  <si>
    <t>HS3-8K-T2-W-PX</t>
  </si>
  <si>
    <t>21-039-0038</t>
  </si>
  <si>
    <t>HS3-8K-T2-W-BX</t>
  </si>
  <si>
    <t>21-039-0039</t>
  </si>
  <si>
    <t>HS3-8K-T2-G-PX</t>
  </si>
  <si>
    <t>21-039-0040</t>
  </si>
  <si>
    <t>HS3-8K-T2-G-BX</t>
  </si>
  <si>
    <t>21-039-0041</t>
  </si>
  <si>
    <t>HS3-10K-T2-W-PX</t>
  </si>
  <si>
    <t>21-039-0042</t>
  </si>
  <si>
    <t>HS3-10K-T2-W-BX</t>
  </si>
  <si>
    <t>21-039-0043</t>
  </si>
  <si>
    <t>HS3-10K-T2-G-PX</t>
  </si>
  <si>
    <t>21-039-0044</t>
  </si>
  <si>
    <t>HS3-10K-T2-G-BX</t>
  </si>
  <si>
    <t>21-039-0045</t>
  </si>
  <si>
    <t>HS3-12K-T2-W-PX-IE</t>
  </si>
  <si>
    <t>21-039-0046</t>
  </si>
  <si>
    <t>HS3-12K-T2-W-BX-IE</t>
  </si>
  <si>
    <t>21-039-0047</t>
  </si>
  <si>
    <t>HS3-12K-T2-G-PX-IE</t>
  </si>
  <si>
    <t>21-039-0048</t>
  </si>
  <si>
    <t>HS3-12K-T2-G-BX-IE</t>
  </si>
  <si>
    <t>21-064-0001</t>
  </si>
  <si>
    <t>Hangzhou Livoltek Power Co., Ltd.</t>
  </si>
  <si>
    <t>GT1-1K6S1</t>
  </si>
  <si>
    <t>21-064-0002</t>
  </si>
  <si>
    <t>GT1-2K2S1</t>
  </si>
  <si>
    <t>21-064-0003</t>
  </si>
  <si>
    <t>GT1-3KS1</t>
  </si>
  <si>
    <t>21-064-0004</t>
  </si>
  <si>
    <t>GT1-3K3S1</t>
  </si>
  <si>
    <t>21-064-0005</t>
  </si>
  <si>
    <t>GT1-3K6D1</t>
  </si>
  <si>
    <t>21-064-0006</t>
  </si>
  <si>
    <t>GT1-4KD1</t>
  </si>
  <si>
    <t>21-064-0007</t>
  </si>
  <si>
    <t>GT1-4K6D1</t>
  </si>
  <si>
    <t>21-064-0008</t>
  </si>
  <si>
    <t>GT1-5KD1</t>
  </si>
  <si>
    <t>21-064-0009</t>
  </si>
  <si>
    <t>Hyper-2000</t>
  </si>
  <si>
    <t>21-064-0010</t>
  </si>
  <si>
    <t>Hyper-3000</t>
  </si>
  <si>
    <t>21-064-0011</t>
  </si>
  <si>
    <t>Hyper-3680</t>
  </si>
  <si>
    <t>21-064-0012</t>
  </si>
  <si>
    <t>Hyper-4600</t>
  </si>
  <si>
    <t>21-064-0013</t>
  </si>
  <si>
    <t>Hyper-5000</t>
  </si>
  <si>
    <t>21-064-0014</t>
  </si>
  <si>
    <t>Retro-3000</t>
  </si>
  <si>
    <t>21-064-0015</t>
  </si>
  <si>
    <t>Retro-3680</t>
  </si>
  <si>
    <t>21-064-0016</t>
  </si>
  <si>
    <t>Retro-4600</t>
  </si>
  <si>
    <t>21-064-0017</t>
  </si>
  <si>
    <t>Retro-5000</t>
  </si>
  <si>
    <t>21-064-0018</t>
  </si>
  <si>
    <t>HP3-3KD1</t>
  </si>
  <si>
    <t>21-064-0019</t>
  </si>
  <si>
    <t>HP3-4KD1</t>
  </si>
  <si>
    <t>21-064-0020</t>
  </si>
  <si>
    <t>HP3-5KD1</t>
  </si>
  <si>
    <t>21-064-0021</t>
  </si>
  <si>
    <t>HP3-6KD1</t>
  </si>
  <si>
    <t>21-064-0022</t>
  </si>
  <si>
    <t>HP3-8KD1</t>
  </si>
  <si>
    <t>21-064-0023</t>
  </si>
  <si>
    <t>HP3-10KD1</t>
  </si>
  <si>
    <t>21-064-0024</t>
  </si>
  <si>
    <t>HP3-3KDP1</t>
  </si>
  <si>
    <t>21-064-0025</t>
  </si>
  <si>
    <t>HP3-4KDP1</t>
  </si>
  <si>
    <t>21-064-0026</t>
  </si>
  <si>
    <t>HP3-5KDP1</t>
  </si>
  <si>
    <t>21-064-0027</t>
  </si>
  <si>
    <t>HP3-6KDP1</t>
  </si>
  <si>
    <t>21-064-0028</t>
  </si>
  <si>
    <t>HP3-8KDP1</t>
  </si>
  <si>
    <t>21-064-0029</t>
  </si>
  <si>
    <t>HP3-10KDP1</t>
  </si>
  <si>
    <t>22-064-0030</t>
  </si>
  <si>
    <t>HP3-15KT2</t>
  </si>
  <si>
    <t>22-064-0031</t>
  </si>
  <si>
    <t>HP3-20KT2</t>
  </si>
  <si>
    <t>22-064-0032</t>
  </si>
  <si>
    <t>HP3-25KT2</t>
  </si>
  <si>
    <t>22-064-0033</t>
  </si>
  <si>
    <t>HP3-30KT2</t>
  </si>
  <si>
    <t>22-064-0034</t>
  </si>
  <si>
    <t>HP3-12KD1</t>
  </si>
  <si>
    <t>22-064-0035</t>
  </si>
  <si>
    <t>HP3-15KD1</t>
  </si>
  <si>
    <t>22-064-0036</t>
  </si>
  <si>
    <t>HP3-17KD1</t>
  </si>
  <si>
    <t>22-064-0037</t>
  </si>
  <si>
    <t>HP3-20KD1</t>
  </si>
  <si>
    <t>22-064-0038</t>
  </si>
  <si>
    <t>HP3-25KD1</t>
  </si>
  <si>
    <t>22-064-0039</t>
  </si>
  <si>
    <t>HP3-30KD1</t>
  </si>
  <si>
    <t>22-064-0040</t>
  </si>
  <si>
    <t>GT3-30KT1</t>
  </si>
  <si>
    <t>22-064-0041</t>
  </si>
  <si>
    <t>GT3-33KT1</t>
  </si>
  <si>
    <t>22-064-0042</t>
  </si>
  <si>
    <t>GT3-36KQ1</t>
  </si>
  <si>
    <t>22-064-0043</t>
  </si>
  <si>
    <t>GT3-37K5Q1</t>
  </si>
  <si>
    <t>22-064-0044</t>
  </si>
  <si>
    <t>GT3-40KQ1</t>
  </si>
  <si>
    <t>22-064-0045</t>
  </si>
  <si>
    <t>GT3-50KQ1</t>
  </si>
  <si>
    <t>23-064-0046</t>
  </si>
  <si>
    <t>GT3-60KQ1</t>
  </si>
  <si>
    <t>Small-scale generator</t>
  </si>
  <si>
    <t>21-056-0001</t>
  </si>
  <si>
    <t>Hoymiles Power Electronics Inc.</t>
  </si>
  <si>
    <t>HMS-300-1T</t>
  </si>
  <si>
    <t>21-056-0002</t>
  </si>
  <si>
    <t>HMS-350-1T</t>
  </si>
  <si>
    <t>21-056-0003</t>
  </si>
  <si>
    <t>HMS-400-1T</t>
  </si>
  <si>
    <t>21-056-0004</t>
  </si>
  <si>
    <t>HMS-450-1T</t>
  </si>
  <si>
    <t>21-056-0005</t>
  </si>
  <si>
    <t>HMS-500-1T</t>
  </si>
  <si>
    <t>21-056-0006</t>
  </si>
  <si>
    <t>HMS-600-2T</t>
  </si>
  <si>
    <t>21-056-0007</t>
  </si>
  <si>
    <t>HMS-700-2T</t>
  </si>
  <si>
    <t>21-056-0008</t>
  </si>
  <si>
    <t>HMS-800-2T</t>
  </si>
  <si>
    <t>21-056-0009</t>
  </si>
  <si>
    <t>HMS-900-2T</t>
  </si>
  <si>
    <t>21-056-0010</t>
  </si>
  <si>
    <t>HMS-1000-2T</t>
  </si>
  <si>
    <t>21-056-0011</t>
  </si>
  <si>
    <t>HMS-1600-4T</t>
  </si>
  <si>
    <t>21-056-0012</t>
  </si>
  <si>
    <t>HMS-1800-4T</t>
  </si>
  <si>
    <t>21-056-0013</t>
  </si>
  <si>
    <t>HMS-2000-4T</t>
  </si>
  <si>
    <t>21-056-0014</t>
  </si>
  <si>
    <t>HAS-3.0LV-EUG1</t>
  </si>
  <si>
    <t>21-056-0015</t>
  </si>
  <si>
    <t>HAS-3.6LV-EUG1</t>
  </si>
  <si>
    <t>21-056-0016</t>
  </si>
  <si>
    <t>HAS-4.6LV-EUG1</t>
  </si>
  <si>
    <t>21-056-0017</t>
  </si>
  <si>
    <t>HAS-5.0LV-EUG1</t>
  </si>
  <si>
    <t>21-056-0018</t>
  </si>
  <si>
    <t>HYS-3.0LV-EUG1</t>
  </si>
  <si>
    <t>21-056-0019</t>
  </si>
  <si>
    <t>HYS-3.6LV-EUG1</t>
  </si>
  <si>
    <t>21-056-0020</t>
  </si>
  <si>
    <t>HYS-4.6LV-EUG1</t>
  </si>
  <si>
    <t>21-056-0021</t>
  </si>
  <si>
    <t>HYS-5.0LV-EUG1</t>
  </si>
  <si>
    <t>22-056-0022</t>
  </si>
  <si>
    <t>HYS-6.0LV-EUG1</t>
  </si>
  <si>
    <t>21-056-0024</t>
  </si>
  <si>
    <t>HMS-600-2WB</t>
  </si>
  <si>
    <t>21-056-0025</t>
  </si>
  <si>
    <t>HMS-700-2WB</t>
  </si>
  <si>
    <t>21-056-0026</t>
  </si>
  <si>
    <t>HMS-800-2WB</t>
  </si>
  <si>
    <t>21-056-0027</t>
  </si>
  <si>
    <t>HMS-900-2WB</t>
  </si>
  <si>
    <t>21-056-0028</t>
  </si>
  <si>
    <t>HMS-1000-2WB</t>
  </si>
  <si>
    <t>21-056-0029</t>
  </si>
  <si>
    <t>HMS-600W-2T</t>
  </si>
  <si>
    <t>21-056-0030</t>
  </si>
  <si>
    <t>HMS-700W-2T</t>
  </si>
  <si>
    <t>21-056-0031</t>
  </si>
  <si>
    <t>HMS-800W-2T</t>
  </si>
  <si>
    <t>21-056-0032</t>
  </si>
  <si>
    <t>HMS-900W-2T</t>
  </si>
  <si>
    <t>21-056-0033</t>
  </si>
  <si>
    <t>HMS-1000W-2T</t>
  </si>
  <si>
    <t>21-056-0034</t>
  </si>
  <si>
    <t>HMT-1800-6T</t>
  </si>
  <si>
    <t>21-056-0035</t>
  </si>
  <si>
    <t>HMT-2250-6T</t>
  </si>
  <si>
    <t>21-056-0036</t>
  </si>
  <si>
    <t xml:space="preserve">HM-300  </t>
  </si>
  <si>
    <t>21-056-0037</t>
  </si>
  <si>
    <t xml:space="preserve">HM-350  </t>
  </si>
  <si>
    <t>21-056-0038</t>
  </si>
  <si>
    <t xml:space="preserve">HM-400  </t>
  </si>
  <si>
    <t>21-056-0039</t>
  </si>
  <si>
    <t xml:space="preserve">HM-600  </t>
  </si>
  <si>
    <t>21-056-0040</t>
  </si>
  <si>
    <t xml:space="preserve">HM-700  </t>
  </si>
  <si>
    <t>21-056-0041</t>
  </si>
  <si>
    <t xml:space="preserve">HM-800  </t>
  </si>
  <si>
    <t>21-056-0042</t>
  </si>
  <si>
    <t xml:space="preserve">HM-1200  </t>
  </si>
  <si>
    <t>21-056-0043</t>
  </si>
  <si>
    <t xml:space="preserve">HM-1500  </t>
  </si>
  <si>
    <t>21-056-0044</t>
  </si>
  <si>
    <t xml:space="preserve">HMS-1200-4T  </t>
  </si>
  <si>
    <t>21-056-0045</t>
  </si>
  <si>
    <t>HMS-1500-4T</t>
  </si>
  <si>
    <t>22-056-0050</t>
  </si>
  <si>
    <t>HYT-12.0HV-EUG1</t>
  </si>
  <si>
    <t>21-056-0051</t>
  </si>
  <si>
    <t>13/08/2025</t>
  </si>
  <si>
    <t>HMT-2000-4T</t>
  </si>
  <si>
    <t>21-056-0052</t>
  </si>
  <si>
    <t>HMT-1800-4T</t>
  </si>
  <si>
    <t>21-056-0053</t>
  </si>
  <si>
    <t>HMT-1600-4T</t>
  </si>
  <si>
    <t>21-056-0054</t>
  </si>
  <si>
    <t>MIS-600-2T</t>
  </si>
  <si>
    <t>21-056-0055</t>
  </si>
  <si>
    <t>MIS-700-2T</t>
  </si>
  <si>
    <t>21-056-0056</t>
  </si>
  <si>
    <t>MIS-800-2T</t>
  </si>
  <si>
    <t>21-056-0057</t>
  </si>
  <si>
    <t>MIS-900-2T</t>
  </si>
  <si>
    <t>21-056-0058</t>
  </si>
  <si>
    <t>MIS-1000-2T</t>
  </si>
  <si>
    <t>21-056-0059</t>
  </si>
  <si>
    <t>HAT-5.0HV-EUG1</t>
  </si>
  <si>
    <t>21-056-0060</t>
  </si>
  <si>
    <t>HAT-6.0HV-EUG1</t>
  </si>
  <si>
    <t>21-056-0061</t>
  </si>
  <si>
    <t>HAT-8.0HV-EUG1</t>
  </si>
  <si>
    <t>21-056-0062</t>
  </si>
  <si>
    <t>HAT-10.0HV-EUG1</t>
  </si>
  <si>
    <t>21-056-0063</t>
  </si>
  <si>
    <t>HYT-5.0HV-EUG1</t>
  </si>
  <si>
    <t>21-056-0064</t>
  </si>
  <si>
    <t>HYT-6.0HV-EUG1</t>
  </si>
  <si>
    <t>21-056-0065</t>
  </si>
  <si>
    <t>HYT-8.0HV-EUG1</t>
  </si>
  <si>
    <t>21-056-0066</t>
  </si>
  <si>
    <t>HYT-10.0HV-EUG1</t>
  </si>
  <si>
    <t>21-015-0001</t>
  </si>
  <si>
    <t>Huawei Technologies Co., Ltd</t>
  </si>
  <si>
    <t>SUN2000-2KTL-L1</t>
  </si>
  <si>
    <t>21-015-0002</t>
  </si>
  <si>
    <t>SUN2000-3KTL-L1</t>
  </si>
  <si>
    <t>21-015-0003</t>
  </si>
  <si>
    <t>SUN2000-3.68KTL-L1</t>
  </si>
  <si>
    <t>21-015-0004</t>
  </si>
  <si>
    <t>SUN2000-4KTL-L1</t>
  </si>
  <si>
    <t>21-015-0005</t>
  </si>
  <si>
    <t>SUN2000-4.6KTL-L1</t>
  </si>
  <si>
    <t>21-015-0006</t>
  </si>
  <si>
    <t>SUN2000-5KTL-L1</t>
  </si>
  <si>
    <t>21-015-0007</t>
  </si>
  <si>
    <t>SUN2000-3KTL-M0</t>
  </si>
  <si>
    <t>21-015-0008</t>
  </si>
  <si>
    <t>SUN2000-4KTL-M0</t>
  </si>
  <si>
    <t>21-015-0009</t>
  </si>
  <si>
    <t>SUN2000-5KTL-M0</t>
  </si>
  <si>
    <t>21-015-0010</t>
  </si>
  <si>
    <t>SUN2000-6KTL-M0</t>
  </si>
  <si>
    <t>21-015-0011</t>
  </si>
  <si>
    <t>SUN2000-8KTL-M0</t>
  </si>
  <si>
    <t>21-015-0012</t>
  </si>
  <si>
    <t>SUN2000-3KTL-M1</t>
  </si>
  <si>
    <t>21-015-0013</t>
  </si>
  <si>
    <t>SUN2000-4KTL-M1</t>
  </si>
  <si>
    <t>21-015-0014</t>
  </si>
  <si>
    <t>SUN2000-5KTL-M1</t>
  </si>
  <si>
    <t>21-015-0015</t>
  </si>
  <si>
    <t>SUN2000-6KTL-M1</t>
  </si>
  <si>
    <t>21-015-0016</t>
  </si>
  <si>
    <t>SUN2000-8KTL-M1</t>
  </si>
  <si>
    <t>21-015-0017</t>
  </si>
  <si>
    <t>SUN2000-5K-MAP0</t>
  </si>
  <si>
    <t>21-015-0018</t>
  </si>
  <si>
    <t>SUN2000-6K-MAP0</t>
  </si>
  <si>
    <t>21-015-0019</t>
  </si>
  <si>
    <t>SUN2000-8K-MAP0</t>
  </si>
  <si>
    <t>21-015-0020</t>
  </si>
  <si>
    <t>SUN5000 Series</t>
  </si>
  <si>
    <t>SUN5000-8K-MAP0</t>
  </si>
  <si>
    <t>21-031-0001</t>
  </si>
  <si>
    <t>Huizhou RoyPow Technology Co., Ltd.</t>
  </si>
  <si>
    <t>SUN3000S-E/I</t>
  </si>
  <si>
    <t>21-031-0002</t>
  </si>
  <si>
    <t>SUN3600S-E/I</t>
  </si>
  <si>
    <t>21-031-0003</t>
  </si>
  <si>
    <t>SUN4000S-E/I</t>
  </si>
  <si>
    <t>21-031-0004</t>
  </si>
  <si>
    <t>SUN4600S-E/I</t>
  </si>
  <si>
    <t>21-031-0005</t>
  </si>
  <si>
    <t>SUN5000S-E/I</t>
  </si>
  <si>
    <t>24-035-0001</t>
  </si>
  <si>
    <t>Myenergi Ltd</t>
  </si>
  <si>
    <t>LIBBI-HS3680</t>
  </si>
  <si>
    <t>AC-connected batteries</t>
  </si>
  <si>
    <t>24-035-0002</t>
  </si>
  <si>
    <t>LIBBI-HS5000</t>
  </si>
  <si>
    <t>21-049-0001</t>
  </si>
  <si>
    <t>Ningbo Sunways Technologies Co., Ltd.</t>
  </si>
  <si>
    <t>STS Series</t>
  </si>
  <si>
    <t>STS-3KTL-P</t>
  </si>
  <si>
    <t>21-049-0002</t>
  </si>
  <si>
    <t>STS-3.6KTL-P</t>
  </si>
  <si>
    <t>21-049-0003</t>
  </si>
  <si>
    <t>STS-4.2KTL-P</t>
  </si>
  <si>
    <t>21-049-0004</t>
  </si>
  <si>
    <t>STS-4.6KTL-P</t>
  </si>
  <si>
    <t>21-049-0005</t>
  </si>
  <si>
    <t>STS-5KTL-P</t>
  </si>
  <si>
    <t>21-049-0006</t>
  </si>
  <si>
    <t>STT  Series</t>
  </si>
  <si>
    <t>STT-4KTL-P</t>
  </si>
  <si>
    <t>21-049-0007</t>
  </si>
  <si>
    <t>STT-5KTL-P</t>
  </si>
  <si>
    <t>21-049-0008</t>
  </si>
  <si>
    <t>STT-6KTL-P</t>
  </si>
  <si>
    <t>21-049-0009</t>
  </si>
  <si>
    <t>STT-8KTL-P</t>
  </si>
  <si>
    <t>21-049-0010</t>
  </si>
  <si>
    <t>STT-10KTL-P</t>
  </si>
  <si>
    <t>21-038-0001</t>
  </si>
  <si>
    <t>Renac Power Technology Co., Ltd.</t>
  </si>
  <si>
    <t>R3 Note Series</t>
  </si>
  <si>
    <t>R3-4K</t>
  </si>
  <si>
    <t>21-038-0002</t>
  </si>
  <si>
    <t>R3-5K</t>
  </si>
  <si>
    <t>21-038-0003</t>
  </si>
  <si>
    <t>R3-6K</t>
  </si>
  <si>
    <t>21-038-0004</t>
  </si>
  <si>
    <t>R3-8K</t>
  </si>
  <si>
    <t>21-038-0005</t>
  </si>
  <si>
    <t>R3-10K</t>
  </si>
  <si>
    <t>22-038-0006</t>
  </si>
  <si>
    <t>R3-12K</t>
  </si>
  <si>
    <t>21-038-0007</t>
  </si>
  <si>
    <t>N1 HV Series</t>
  </si>
  <si>
    <t>N1-HV-3.0</t>
  </si>
  <si>
    <t>21-038-0008</t>
  </si>
  <si>
    <t>N1-HV-3.68</t>
  </si>
  <si>
    <t>21-038-0009</t>
  </si>
  <si>
    <t>N1-HV-5.0</t>
  </si>
  <si>
    <t>22-038-0010</t>
  </si>
  <si>
    <t>N1-HV-6.0</t>
  </si>
  <si>
    <t>22-038-0011</t>
  </si>
  <si>
    <t>R3 Pre Series</t>
  </si>
  <si>
    <t>R3-15K</t>
  </si>
  <si>
    <t>22-038-0012</t>
  </si>
  <si>
    <t>R3-17K</t>
  </si>
  <si>
    <t>22-038-0013</t>
  </si>
  <si>
    <t>R3-20K</t>
  </si>
  <si>
    <t>22-038-0014</t>
  </si>
  <si>
    <t>R3-25K</t>
  </si>
  <si>
    <t>22-038-0015</t>
  </si>
  <si>
    <t>R3 Navo Series</t>
  </si>
  <si>
    <t>R3-30K</t>
  </si>
  <si>
    <t>22-038-0016</t>
  </si>
  <si>
    <t>R3-36K</t>
  </si>
  <si>
    <t>22-038-0017</t>
  </si>
  <si>
    <t>R3-40K</t>
  </si>
  <si>
    <t>22-038-0018</t>
  </si>
  <si>
    <t>R3-50K</t>
  </si>
  <si>
    <t>22-062-0001</t>
  </si>
  <si>
    <t>Shenzhen Elecod Electric Co.,Ltd.</t>
  </si>
  <si>
    <t>Monet Series</t>
  </si>
  <si>
    <t>Monet-50AC</t>
  </si>
  <si>
    <t>23-062-0002</t>
  </si>
  <si>
    <t>Monet-62.5AC</t>
  </si>
  <si>
    <t>23-062-0003</t>
  </si>
  <si>
    <t>Monet-100AC</t>
  </si>
  <si>
    <t>21-016-0001</t>
  </si>
  <si>
    <t>Shenzhen Kstar New Energy Company Limited</t>
  </si>
  <si>
    <t>BluE-S Series Residential ESS</t>
  </si>
  <si>
    <t>BluE-S 3680D-M1</t>
  </si>
  <si>
    <t>21-016-0002</t>
  </si>
  <si>
    <t>BluE-S 5000D-M1</t>
  </si>
  <si>
    <t>21-016-0004</t>
  </si>
  <si>
    <t>E8KT</t>
  </si>
  <si>
    <t>21-016-0005</t>
  </si>
  <si>
    <t>E10KT</t>
  </si>
  <si>
    <t>24-016-0007</t>
  </si>
  <si>
    <t>BluE-S 3680D-M1+BluE Pack 5.1</t>
  </si>
  <si>
    <t>24-016-0008</t>
  </si>
  <si>
    <t>BluE-S 5000D-M1+BluE Pack 5.1</t>
  </si>
  <si>
    <t>24-016-0010</t>
  </si>
  <si>
    <t>E8KT+BluE Pack 5.1</t>
  </si>
  <si>
    <t>24-016-0011</t>
  </si>
  <si>
    <t>E10KT+BluE Pack 5.1</t>
  </si>
  <si>
    <t>21-016-0013</t>
  </si>
  <si>
    <t>BluE-G Series</t>
  </si>
  <si>
    <t>BluE-G 1000S-M1</t>
  </si>
  <si>
    <t>21-016-0014</t>
  </si>
  <si>
    <t>BluE-G 1500S-M1</t>
  </si>
  <si>
    <t>21-016-0015</t>
  </si>
  <si>
    <t>BluE-G 2000S-M1</t>
  </si>
  <si>
    <t>21-016-0016</t>
  </si>
  <si>
    <t>BluE-G 3000S-G2-M1</t>
  </si>
  <si>
    <t>21-016-0017</t>
  </si>
  <si>
    <t>BluE Series</t>
  </si>
  <si>
    <t>BluE-3KT-M1</t>
  </si>
  <si>
    <t>21-016-0018</t>
  </si>
  <si>
    <t>BluE-4KT-M1</t>
  </si>
  <si>
    <t>21-016-0019</t>
  </si>
  <si>
    <t>BluE-5KT-M1</t>
  </si>
  <si>
    <t>21-016-0020</t>
  </si>
  <si>
    <t>BluE-6KT-M1</t>
  </si>
  <si>
    <t>21-016-0021</t>
  </si>
  <si>
    <t>BluE-8KT-M1</t>
  </si>
  <si>
    <t>21-016-0022</t>
  </si>
  <si>
    <t>BluE-10KT-M1</t>
  </si>
  <si>
    <t>24-002-0001</t>
  </si>
  <si>
    <t>Shenzhen SOFARSOLAR Co., Ltd</t>
  </si>
  <si>
    <t>PowerAll</t>
  </si>
  <si>
    <t>ESI 3K-S1</t>
  </si>
  <si>
    <t>24-002-0002</t>
  </si>
  <si>
    <t>ESI 3.68K-S1</t>
  </si>
  <si>
    <t>24-002-0003</t>
  </si>
  <si>
    <t>ESI 4K-S1</t>
  </si>
  <si>
    <t>24-002-0004</t>
  </si>
  <si>
    <t>ESI 4.6K-S1</t>
  </si>
  <si>
    <t>24-002-0005</t>
  </si>
  <si>
    <t>ESI 5K-S1</t>
  </si>
  <si>
    <t>22-002-0007</t>
  </si>
  <si>
    <t xml:space="preserve">Shenzhen SOFARSOLAR Co., Ltd </t>
  </si>
  <si>
    <t>SOFAR 25-KTLX-G3</t>
  </si>
  <si>
    <t>22-002-0008</t>
  </si>
  <si>
    <t>SOFAR 30-KTLX-G3</t>
  </si>
  <si>
    <t>22-002-0009</t>
  </si>
  <si>
    <t>SOFAR 33-KTLX-G3</t>
  </si>
  <si>
    <t>22-002-0010</t>
  </si>
  <si>
    <t>SOFAR 36-KTLX-G3</t>
  </si>
  <si>
    <t>22-002-0011</t>
  </si>
  <si>
    <t>SOFAR 40-KTLX-G3</t>
  </si>
  <si>
    <t>22-002-0012</t>
  </si>
  <si>
    <t>SOFAR 45-KTLX-G3</t>
  </si>
  <si>
    <t>22-002-0013</t>
  </si>
  <si>
    <t>SOFAR 50-KTLX-G3</t>
  </si>
  <si>
    <t>21-002-0014</t>
  </si>
  <si>
    <t>SOFAR 3.3KTLX-G3</t>
  </si>
  <si>
    <t>21-002-0015</t>
  </si>
  <si>
    <t>SOFAR 4.4KTLX-G3</t>
  </si>
  <si>
    <t>21-002-0016</t>
  </si>
  <si>
    <t>SOFAR 5KTLX-G3-A</t>
  </si>
  <si>
    <t>21-002-0017</t>
  </si>
  <si>
    <t>SOFAR 5.5KTLX-G3</t>
  </si>
  <si>
    <t>21-002-0018</t>
  </si>
  <si>
    <t>SOFAR 6.6KTLX-G3</t>
  </si>
  <si>
    <t>21-002-0019</t>
  </si>
  <si>
    <t>SOFAR 8.8KTLX-G3</t>
  </si>
  <si>
    <t>21-002-0020</t>
  </si>
  <si>
    <t>SOFAR 8.8KTLX-G3-A</t>
  </si>
  <si>
    <t>21-002-0021</t>
  </si>
  <si>
    <t>SOFAR 11KTLX-G3</t>
  </si>
  <si>
    <t>21-002-0022</t>
  </si>
  <si>
    <t>SOFAR 10KTLX-G3-A</t>
  </si>
  <si>
    <t>21-002-0023</t>
  </si>
  <si>
    <t>SOFAR 11KTLX-G3-A</t>
  </si>
  <si>
    <t>21-002-0024</t>
  </si>
  <si>
    <t>HYD 3000-EP</t>
  </si>
  <si>
    <t>21-002-0025</t>
  </si>
  <si>
    <t>HYD 3680-EP</t>
  </si>
  <si>
    <t>21-002-0026</t>
  </si>
  <si>
    <t>HYD 4000-EP</t>
  </si>
  <si>
    <t>21-002-0027</t>
  </si>
  <si>
    <t>HYD 4600-EP</t>
  </si>
  <si>
    <t>21-002-0028</t>
  </si>
  <si>
    <t>HYD 5000-EP</t>
  </si>
  <si>
    <t>21-002-0029</t>
  </si>
  <si>
    <t>HYD 5500-EP</t>
  </si>
  <si>
    <t>22-055-0001</t>
  </si>
  <si>
    <t>SMA Solar Technology AG</t>
  </si>
  <si>
    <t>Sunny Tripower STP 25-50</t>
  </si>
  <si>
    <t>22-055-0002</t>
  </si>
  <si>
    <t>Sunny Tripower STP 20-50</t>
  </si>
  <si>
    <t>22-055-0003</t>
  </si>
  <si>
    <t>Sunny Tripower STP 15-50</t>
  </si>
  <si>
    <t>22-055-0004</t>
  </si>
  <si>
    <t>Sunny Tripower STP 12-50</t>
  </si>
  <si>
    <t>21-055-0005</t>
  </si>
  <si>
    <t>21/05/2025</t>
  </si>
  <si>
    <t>Sunny Boy SB 3.0-1AV-41</t>
  </si>
  <si>
    <t>21-055-0006</t>
  </si>
  <si>
    <t>Sunny Boy SB 3.6-1AV-41</t>
  </si>
  <si>
    <t>21-055-0007</t>
  </si>
  <si>
    <t>Sunny Boy SB 4.0-1AV-41</t>
  </si>
  <si>
    <t>21-055-0008</t>
  </si>
  <si>
    <t>Sunny Boy SB 5.0-1AV-41</t>
  </si>
  <si>
    <t>21-055-0009</t>
  </si>
  <si>
    <t>Sunny Boy Smart Energy SBSE 3.6-50</t>
  </si>
  <si>
    <t>21-055-0010</t>
  </si>
  <si>
    <t>Sunny Boy Smart Energy SBSE 4.0-50</t>
  </si>
  <si>
    <t>21-055-0011</t>
  </si>
  <si>
    <t>Sunny Boy Smart Energy SBSE 5.0-50</t>
  </si>
  <si>
    <t>22-055-0012</t>
  </si>
  <si>
    <t>Sunny Tripower STP 50-41</t>
  </si>
  <si>
    <t>22-055-0013</t>
  </si>
  <si>
    <t>Sunny Boy SB 6.0-1AV-41</t>
  </si>
  <si>
    <t>22-055-0014</t>
  </si>
  <si>
    <t>Sunny Boy Smart Energy SBSE 6.0-50</t>
  </si>
  <si>
    <t>23-055-0015</t>
  </si>
  <si>
    <t>Sunny Tripower STP 125-70</t>
  </si>
  <si>
    <t>21-010-0001</t>
  </si>
  <si>
    <t>Solar Edge Technologies</t>
  </si>
  <si>
    <t>SolarEdge  Single Phase Inverter - 2.2kW</t>
  </si>
  <si>
    <t>SE2200H</t>
  </si>
  <si>
    <t>21-010-0002</t>
  </si>
  <si>
    <t>SolarEdge  Single Phase Inverter - 3kW</t>
  </si>
  <si>
    <t>SE3000H</t>
  </si>
  <si>
    <t>21-010-0003</t>
  </si>
  <si>
    <t>SolarEdge  Single Phase Inverter - 3.5kW</t>
  </si>
  <si>
    <t>SE3500H</t>
  </si>
  <si>
    <t>21-010-0004</t>
  </si>
  <si>
    <t>SolarEdge  Single Phase Inverter - 3.68kW</t>
  </si>
  <si>
    <t>SE3680H</t>
  </si>
  <si>
    <t>21-010-0005</t>
  </si>
  <si>
    <t>SolarEdge  Single Phase Inverter - 4kW</t>
  </si>
  <si>
    <t>SE4000H</t>
  </si>
  <si>
    <t>21-010-0006</t>
  </si>
  <si>
    <t>SolarEdge  Single Phase Inverter - 5kW</t>
  </si>
  <si>
    <t>SE5000H</t>
  </si>
  <si>
    <t>21-010-0012</t>
  </si>
  <si>
    <t>SolarEdge Three Phase Inverter - 7kW</t>
  </si>
  <si>
    <t>SE7K</t>
  </si>
  <si>
    <t>21-010-0013</t>
  </si>
  <si>
    <t>SolarEdge Three Phase Inverter - 9kW</t>
  </si>
  <si>
    <t>SE9K</t>
  </si>
  <si>
    <t>21-010-0014</t>
  </si>
  <si>
    <t>SolarEdge Three Phase Inverter - 10kW</t>
  </si>
  <si>
    <t>SE10K</t>
  </si>
  <si>
    <t>21-054-0001</t>
  </si>
  <si>
    <t>SOLARWATT GmbH</t>
  </si>
  <si>
    <t>Inverter vision one 1.0 series</t>
  </si>
  <si>
    <t>Inverter vision one 1.0 (3.0 kW)</t>
  </si>
  <si>
    <t>21-054-0002</t>
  </si>
  <si>
    <t>Inverter vision one 1.0 (3.7 kW)</t>
  </si>
  <si>
    <t>21-054-0003</t>
  </si>
  <si>
    <t>Inverter vision one 1.0 (4.6 kW)</t>
  </si>
  <si>
    <t>21-054-0004</t>
  </si>
  <si>
    <t>Inverter vision one 1.0 (5.0 kW)</t>
  </si>
  <si>
    <t>22-054-0005</t>
  </si>
  <si>
    <t>Inverter vision one 1.0 (6.0 kW)</t>
  </si>
  <si>
    <t>21-022-0001</t>
  </si>
  <si>
    <t>SolaX Power Network Technology Co., Ltd.</t>
  </si>
  <si>
    <t>X3-HYBRID G4</t>
  </si>
  <si>
    <t>X3-Hybrid-5.0-D</t>
  </si>
  <si>
    <t>21-022-0002</t>
  </si>
  <si>
    <t>X3-Hybrid-6.0-D</t>
  </si>
  <si>
    <t>21-022-0003</t>
  </si>
  <si>
    <t>X3-Hybrid-8.0-D</t>
  </si>
  <si>
    <t>21-022-0004</t>
  </si>
  <si>
    <t>X3-Hybrid-10.0-D</t>
  </si>
  <si>
    <t>21-022-0005</t>
  </si>
  <si>
    <t>X3-Hybrid-5.0-M</t>
  </si>
  <si>
    <t>21-022-0006</t>
  </si>
  <si>
    <t>X3-Hybrid-6.0-M</t>
  </si>
  <si>
    <t>21-022-0007</t>
  </si>
  <si>
    <t>X3-Hybrid-8.0-M</t>
  </si>
  <si>
    <t>21-022-0008</t>
  </si>
  <si>
    <t>X3-Hybrid-10.0-M</t>
  </si>
  <si>
    <t>21-022-0009</t>
  </si>
  <si>
    <t>X3-Fit-6.0-W</t>
  </si>
  <si>
    <t>21-022-0010</t>
  </si>
  <si>
    <t>X3-Fit-8.0-W</t>
  </si>
  <si>
    <t>21-022-0011</t>
  </si>
  <si>
    <t>X3-Fit-10.0-W</t>
  </si>
  <si>
    <t>21-022-0012</t>
  </si>
  <si>
    <t>X3-Fit-6.0-M</t>
  </si>
  <si>
    <t>21-022-0013</t>
  </si>
  <si>
    <t>X3-Fit-8.0-M</t>
  </si>
  <si>
    <t>21-022-0014</t>
  </si>
  <si>
    <t>X3-Fit-10.0-M</t>
  </si>
  <si>
    <t>21-022-0015</t>
  </si>
  <si>
    <t>X1-BOOST G4</t>
  </si>
  <si>
    <t>X1-BOOST-2.5K-G4</t>
  </si>
  <si>
    <t>21-022-0016</t>
  </si>
  <si>
    <t>X1-BOOST-3K-G4</t>
  </si>
  <si>
    <t>21-022-0017</t>
  </si>
  <si>
    <t>X1-BOOST-3.3K-G4</t>
  </si>
  <si>
    <t>21-022-0018</t>
  </si>
  <si>
    <t>X1-BOOST-3.6K-G4</t>
  </si>
  <si>
    <t>21-022-0019</t>
  </si>
  <si>
    <t>X1-BOOST-4.2K-G4</t>
  </si>
  <si>
    <t>21-022-0020</t>
  </si>
  <si>
    <t>X1-BOOST-5K-G4</t>
  </si>
  <si>
    <t>24-022-0021</t>
  </si>
  <si>
    <t>X1-IES</t>
  </si>
  <si>
    <t>X1-IES-2.5K</t>
  </si>
  <si>
    <t>24-022-0022</t>
  </si>
  <si>
    <t>X1-IES-3K</t>
  </si>
  <si>
    <t>24-022-0023</t>
  </si>
  <si>
    <t>X1-IES-3.7K</t>
  </si>
  <si>
    <t>24-022-0024</t>
  </si>
  <si>
    <t>X1-IES-4.6K</t>
  </si>
  <si>
    <t>24-022-0025</t>
  </si>
  <si>
    <t>X1-IES-5K</t>
  </si>
  <si>
    <t>21-022-0026</t>
  </si>
  <si>
    <t>X1-MINI-G4</t>
  </si>
  <si>
    <t>X1-MINI-0.6K-G4</t>
  </si>
  <si>
    <t>21-022-0027</t>
  </si>
  <si>
    <t>X1-MINI-0.7K-G4</t>
  </si>
  <si>
    <t>21-022-0028</t>
  </si>
  <si>
    <t>X1-MINI-0.8K-G4</t>
  </si>
  <si>
    <t>21-022-0029</t>
  </si>
  <si>
    <t>X1-MINI-1.1K-G4</t>
  </si>
  <si>
    <t>21-022-0030</t>
  </si>
  <si>
    <t>X1-MINI-1.5K-G4</t>
  </si>
  <si>
    <t>21-022-0031</t>
  </si>
  <si>
    <t>X1-MINI-2.0K-G4</t>
  </si>
  <si>
    <t>21-022-0032</t>
  </si>
  <si>
    <t>X1-MINI-2.5K-G4</t>
  </si>
  <si>
    <t>21-022-0033</t>
  </si>
  <si>
    <t>X1-MINI-3.0K-G4</t>
  </si>
  <si>
    <t>21-022-0034</t>
  </si>
  <si>
    <t>X1-MINI-3.3K-G4</t>
  </si>
  <si>
    <t>21-022-0035</t>
  </si>
  <si>
    <t>X1-MINI-3.7K-G4</t>
  </si>
  <si>
    <t>21-022-0036</t>
  </si>
  <si>
    <t>X1-MINI-4.0K-G4</t>
  </si>
  <si>
    <t>21-022-0037</t>
  </si>
  <si>
    <t>X1-Hybrid G4</t>
  </si>
  <si>
    <t>X1-Hybrid-3.0-D</t>
  </si>
  <si>
    <t>21-022-0038</t>
  </si>
  <si>
    <t>X1-Hybrid-3.7-D</t>
  </si>
  <si>
    <t>21-022-0039</t>
  </si>
  <si>
    <t>X1-Hybrid-5.0-D</t>
  </si>
  <si>
    <t>21-022-0040</t>
  </si>
  <si>
    <t>X1-Hybrid-3.0-M</t>
  </si>
  <si>
    <t>21-022-0041</t>
  </si>
  <si>
    <t>X1-Hybrid-3.7-M</t>
  </si>
  <si>
    <t>21-022-0042</t>
  </si>
  <si>
    <t>X1-Hybrid-5.0-M</t>
  </si>
  <si>
    <t>24-022-0043</t>
  </si>
  <si>
    <t>X1-Hybrid-6.0-D</t>
  </si>
  <si>
    <t>24-022-0044</t>
  </si>
  <si>
    <t>X1-Hybrid-7.5-D</t>
  </si>
  <si>
    <t>24-022-0045</t>
  </si>
  <si>
    <t>X1-Hybrid-6.0-M</t>
  </si>
  <si>
    <t>24-022-0046</t>
  </si>
  <si>
    <t>X1-Hybrid-7.5-M</t>
  </si>
  <si>
    <t>24-022-0047</t>
  </si>
  <si>
    <t>X1-IES-6K</t>
  </si>
  <si>
    <t>24-022-0048</t>
  </si>
  <si>
    <t>X1-IES-8K</t>
  </si>
  <si>
    <t>21-003-0001</t>
  </si>
  <si>
    <t>Solis (Ginlong Technologies Co., Ltd.)</t>
  </si>
  <si>
    <t>RHI-3K-48ES</t>
  </si>
  <si>
    <t>21-003-0002</t>
  </si>
  <si>
    <t>RHI-3.6K-48ES</t>
  </si>
  <si>
    <t>21-003-0003</t>
  </si>
  <si>
    <t>RHI-4.6K-48ES</t>
  </si>
  <si>
    <t>21-003-0004</t>
  </si>
  <si>
    <t>RHI-5K-48ES</t>
  </si>
  <si>
    <t>21-003-0005</t>
  </si>
  <si>
    <t>RHI-3K-48ES-5G</t>
  </si>
  <si>
    <t>21-003-0006</t>
  </si>
  <si>
    <t>RHI-3.6K-48ES-5G</t>
  </si>
  <si>
    <t>21-003-0007</t>
  </si>
  <si>
    <t>RHI-4.6K-48ES-5G</t>
  </si>
  <si>
    <t>21-003-0008</t>
  </si>
  <si>
    <t>RHI-5K-48ES-5G</t>
  </si>
  <si>
    <t>21-003-0009</t>
  </si>
  <si>
    <t>S5-EH1P3K-L</t>
  </si>
  <si>
    <t>21-003-0010</t>
  </si>
  <si>
    <t>S5-EH1P3.6K-L</t>
  </si>
  <si>
    <t>21-003-0011</t>
  </si>
  <si>
    <t>S5-EH1P4.6K-L</t>
  </si>
  <si>
    <t>21-003-0012</t>
  </si>
  <si>
    <t>S5-EH1P5K-L</t>
  </si>
  <si>
    <t>21-003-0013</t>
  </si>
  <si>
    <t>S6-EH3P3K-H-EU</t>
  </si>
  <si>
    <t>21-003-0014</t>
  </si>
  <si>
    <t>S6-EH3P4K-H-EU</t>
  </si>
  <si>
    <t>21-003-0015</t>
  </si>
  <si>
    <t>S6-EH3P5K-H-EU</t>
  </si>
  <si>
    <t>21-003-0016</t>
  </si>
  <si>
    <t>S6-EH3P6K-H-EU</t>
  </si>
  <si>
    <t>21-003-0017</t>
  </si>
  <si>
    <t>S6-EH3P8K-H-EU</t>
  </si>
  <si>
    <t>21-003-0018</t>
  </si>
  <si>
    <t>S6-EH3P10K-H-EU</t>
  </si>
  <si>
    <t>21-003-0019</t>
  </si>
  <si>
    <t>RHI-3P3K-HVES-5G</t>
  </si>
  <si>
    <t>21-003-0020</t>
  </si>
  <si>
    <t>RHI-3P5K-HVES-5G</t>
  </si>
  <si>
    <t>21-003-0021</t>
  </si>
  <si>
    <t>RHI-3P8K-HVES-5G</t>
  </si>
  <si>
    <t>21-003-0022</t>
  </si>
  <si>
    <t>RHI-3P4K-HVES-5G</t>
  </si>
  <si>
    <t>21-003-0023</t>
  </si>
  <si>
    <t>RHI-3P6K-HVES-5G</t>
  </si>
  <si>
    <t>21-003-0024</t>
  </si>
  <si>
    <t>Solis-1P2.5K-4G</t>
  </si>
  <si>
    <t>21-003-0025</t>
  </si>
  <si>
    <t>Solis-1P3.6K-4G</t>
  </si>
  <si>
    <t>21-003-0026</t>
  </si>
  <si>
    <t>Solis-1P4.6K-4G</t>
  </si>
  <si>
    <t>21-003-0027</t>
  </si>
  <si>
    <t>Solis-1P3K-4G</t>
  </si>
  <si>
    <t>21-003-0028</t>
  </si>
  <si>
    <t>Solis-1P4K-4G</t>
  </si>
  <si>
    <t>21-003-0029</t>
  </si>
  <si>
    <t>Solis-1P5K-4G</t>
  </si>
  <si>
    <t>21-003-0030</t>
  </si>
  <si>
    <t>S5-GR1P2.5K</t>
  </si>
  <si>
    <t>21-003-0031</t>
  </si>
  <si>
    <t>S5-GR1P3.6K</t>
  </si>
  <si>
    <t>21-003-0032</t>
  </si>
  <si>
    <t>S5-GR1P4.6K</t>
  </si>
  <si>
    <t>21-003-0033</t>
  </si>
  <si>
    <t>S5-GR1P3K</t>
  </si>
  <si>
    <t>21-003-0034</t>
  </si>
  <si>
    <t>S5-GR1P4K</t>
  </si>
  <si>
    <t>21-003-0035</t>
  </si>
  <si>
    <t>S5-GR1P5K</t>
  </si>
  <si>
    <t>21-003-0036</t>
  </si>
  <si>
    <t>Solis-mini-700-4G</t>
  </si>
  <si>
    <t>21-003-0037</t>
  </si>
  <si>
    <t>Solis-mini-1000-4G</t>
  </si>
  <si>
    <t>21-003-0038</t>
  </si>
  <si>
    <t>Solis-mini-1500-4G</t>
  </si>
  <si>
    <t>21-003-0039</t>
  </si>
  <si>
    <t>Solis-mini-2000-4G</t>
  </si>
  <si>
    <t>21-003-0040</t>
  </si>
  <si>
    <t>Solis-mini-2500-4G</t>
  </si>
  <si>
    <t>21-003-0041</t>
  </si>
  <si>
    <t>Solis-mini-3000-4G</t>
  </si>
  <si>
    <t>21-003-0042</t>
  </si>
  <si>
    <t>Solis-mini-3600-4G</t>
  </si>
  <si>
    <t>21-003-0043</t>
  </si>
  <si>
    <t>S5-GR1P0.7K-M</t>
  </si>
  <si>
    <t>21-003-0044</t>
  </si>
  <si>
    <t>S5-GR1P1K-M</t>
  </si>
  <si>
    <t>21-003-0045</t>
  </si>
  <si>
    <t>S5-GR1P1.5K-M</t>
  </si>
  <si>
    <t>21-003-0046</t>
  </si>
  <si>
    <t>S5-GR1P2K-M</t>
  </si>
  <si>
    <t>21-003-0047</t>
  </si>
  <si>
    <t>S5-GR1P2.5K-M</t>
  </si>
  <si>
    <t>21-003-0048</t>
  </si>
  <si>
    <t>S5-GR1P3K-M</t>
  </si>
  <si>
    <t>21-003-0049</t>
  </si>
  <si>
    <t>S5-GR1P3.6K-M</t>
  </si>
  <si>
    <t>21-003-0050</t>
  </si>
  <si>
    <t>Solis-3P3K-4G</t>
  </si>
  <si>
    <t>21-003-0051</t>
  </si>
  <si>
    <t>Solis-3P4K-4G</t>
  </si>
  <si>
    <t>21-003-0052</t>
  </si>
  <si>
    <t>Solis-3P5K-4G</t>
  </si>
  <si>
    <t>21-003-0053</t>
  </si>
  <si>
    <t>Solis-3P6K-4G</t>
  </si>
  <si>
    <t>21-003-0054</t>
  </si>
  <si>
    <t>Solis-3P8K-4G</t>
  </si>
  <si>
    <t>21-003-0055</t>
  </si>
  <si>
    <t>Solis-3P9K-4G</t>
  </si>
  <si>
    <t>21-003-0056</t>
  </si>
  <si>
    <t>Solis-3P10K-4G</t>
  </si>
  <si>
    <t>21-003-0059</t>
  </si>
  <si>
    <t>S5-GR3P3K</t>
  </si>
  <si>
    <t>21-003-0060</t>
  </si>
  <si>
    <t>S5-GR3P4K</t>
  </si>
  <si>
    <t>21-003-0061</t>
  </si>
  <si>
    <t>S5-GR3P5K</t>
  </si>
  <si>
    <t>21-003-0062</t>
  </si>
  <si>
    <t>S5-GR3P6K</t>
  </si>
  <si>
    <t>21-003-0063</t>
  </si>
  <si>
    <t>S5-GR3P8K</t>
  </si>
  <si>
    <t>21-003-0064</t>
  </si>
  <si>
    <t>S5-GR3P9K</t>
  </si>
  <si>
    <t>21-003-0065</t>
  </si>
  <si>
    <t>S5-GR3P10K</t>
  </si>
  <si>
    <t>21-003-0066</t>
  </si>
  <si>
    <t>S6-EH1</t>
  </si>
  <si>
    <t>S6-EH1P3K-L-PLUS</t>
  </si>
  <si>
    <t>21-003-0067</t>
  </si>
  <si>
    <t>S6-EH1P3.6K-L-PLUS</t>
  </si>
  <si>
    <t>21-003-0068</t>
  </si>
  <si>
    <t>S6-EH1P4.6K-L-PLUS</t>
  </si>
  <si>
    <t>21-003-0069</t>
  </si>
  <si>
    <t>S6-EH1P5K-L-PLUS</t>
  </si>
  <si>
    <t>21-057-0001</t>
  </si>
  <si>
    <t>SunSynk Ltd.</t>
  </si>
  <si>
    <t>SYNK-3.6K-SG04LP1</t>
  </si>
  <si>
    <t>21-057-0002</t>
  </si>
  <si>
    <t>SYNK-5K-SG04LP1</t>
  </si>
  <si>
    <t>21-057-0003</t>
  </si>
  <si>
    <t>SM2.5kWLL</t>
  </si>
  <si>
    <t>21-057-0004</t>
  </si>
  <si>
    <t>SM3.6kWLL</t>
  </si>
  <si>
    <t>21-068-0001</t>
  </si>
  <si>
    <t>19/08/2025</t>
  </si>
  <si>
    <t>Suzhou Hypontech Co., Ltd.</t>
  </si>
  <si>
    <t>HPT-3000</t>
  </si>
  <si>
    <t>21-068-0002</t>
  </si>
  <si>
    <t>HPT-4000</t>
  </si>
  <si>
    <t>21-068-0003</t>
  </si>
  <si>
    <t>HPT-5000</t>
  </si>
  <si>
    <t>21-068-0004</t>
  </si>
  <si>
    <t>HPT-6000</t>
  </si>
  <si>
    <t>21-068-0005</t>
  </si>
  <si>
    <t>HPT-8000</t>
  </si>
  <si>
    <t>21-068-0006</t>
  </si>
  <si>
    <t>HPT-10000</t>
  </si>
  <si>
    <t>21-059-0001</t>
  </si>
  <si>
    <t>Tesla Inc</t>
  </si>
  <si>
    <t>Powerwall 3</t>
  </si>
  <si>
    <t>1707000-xx-y (3.68kW)</t>
  </si>
  <si>
    <t>21-059-0002</t>
  </si>
  <si>
    <t>1707000-xx-y (5kW)</t>
  </si>
  <si>
    <t>21-024-0001</t>
  </si>
  <si>
    <t>Zhejiang Benyi New Energy Co.,Ltd.</t>
  </si>
  <si>
    <t>BYM500</t>
  </si>
  <si>
    <t>21-024-0002</t>
  </si>
  <si>
    <t>BYM550</t>
  </si>
  <si>
    <t>21-024-0003</t>
  </si>
  <si>
    <t>BYM600</t>
  </si>
  <si>
    <t>21-024-0004</t>
  </si>
  <si>
    <t>BYM800</t>
  </si>
  <si>
    <t>21-024-0005</t>
  </si>
  <si>
    <t>BYM1000</t>
  </si>
  <si>
    <t>21-024-0006</t>
  </si>
  <si>
    <t>BYM1200</t>
  </si>
  <si>
    <t>21-024-0007</t>
  </si>
  <si>
    <t>BYM2000</t>
  </si>
  <si>
    <t>21-024-0008</t>
  </si>
  <si>
    <t>BYM2400</t>
  </si>
  <si>
    <t>End of worksheet</t>
  </si>
  <si>
    <t>This sheet contains details of all export limit scheme products registered with ESB Networks</t>
  </si>
  <si>
    <t>ESB Networks Export Limit Scheme Register</t>
  </si>
  <si>
    <t>Date Submitted (DD/MM/YYYY)</t>
  </si>
  <si>
    <t>Approved Meter(s)</t>
  </si>
  <si>
    <t>Export Limiting Relay ? 
(Yes / No)</t>
  </si>
  <si>
    <t>31-025-0012</t>
  </si>
  <si>
    <t>ET G2 Series (GWX-ET-20) (X = 6000 - 15K)</t>
  </si>
  <si>
    <t>GM330, GM3000, GMK330, GMK360, In-built Power Sensor</t>
  </si>
  <si>
    <t>No</t>
  </si>
  <si>
    <t>31-025-0013</t>
  </si>
  <si>
    <t>ES G2 Series (GWX-ES-20) (X = 3600/M - 6000/M)</t>
  </si>
  <si>
    <t xml:space="preserve">GM1000, GMK110 </t>
  </si>
  <si>
    <t>31-025-0014</t>
  </si>
  <si>
    <t>ET 30 Series (GWX-ET) (X = 15K - 29.9K)</t>
  </si>
  <si>
    <t>GM330, GM3000, GMK330</t>
  </si>
  <si>
    <t>31-025-0015</t>
  </si>
  <si>
    <t>GM330, GM3000C</t>
  </si>
  <si>
    <t>31-025-0016</t>
  </si>
  <si>
    <t>ET 50 Series (GWX-ET-10) (X = 40K - 50K)</t>
  </si>
  <si>
    <t>GM330, GM3000, SEC3000C</t>
  </si>
  <si>
    <t>31-025-0017</t>
  </si>
  <si>
    <t>SDT Series (GWXK-SDT-30) (X = 4000 - 20K)</t>
  </si>
  <si>
    <t>GM330, GMK330</t>
  </si>
  <si>
    <t>31-025-0018</t>
  </si>
  <si>
    <t>XS G3 Series (GWX-XS-30) (X = 700 - 3300)</t>
  </si>
  <si>
    <t>GM1000, GM3000, GMK110, GMK330, HK1000, HK3000</t>
  </si>
  <si>
    <t>31-025-0019</t>
  </si>
  <si>
    <t>SDT Series (GWXK-SDT-30) (X = 25K - 40K)</t>
  </si>
  <si>
    <t>31-025-0020</t>
  </si>
  <si>
    <t>DNS G3 Series (GWX-DNS-30) (X = 3000 - 6000)</t>
  </si>
  <si>
    <t>GM1000, HK1000</t>
  </si>
  <si>
    <t>31-025-0021</t>
  </si>
  <si>
    <t>MS G3 Series (GWX-MS-30) (X = 5000 - 10K)</t>
  </si>
  <si>
    <t>CT90, HK1000, GM1000</t>
  </si>
  <si>
    <t>31-064-0001</t>
  </si>
  <si>
    <t>HP3-XKT2 (X = 15 - 30)</t>
  </si>
  <si>
    <t>LITIOT LHE34C, LITIOT LHE34D</t>
  </si>
  <si>
    <t>31-064-0002</t>
  </si>
  <si>
    <t>HP3-XKD1 (X = 5-30)</t>
  </si>
  <si>
    <t>DTSU666</t>
  </si>
  <si>
    <t>31-064-0003</t>
  </si>
  <si>
    <t xml:space="preserve">GT3-XT1 (X = 30K - 60K) </t>
  </si>
  <si>
    <t>Litoit Smart meter</t>
  </si>
  <si>
    <t>31-056-0001</t>
  </si>
  <si>
    <t>HYS-XLV-EUG1 (X = 3.0 - 6.0)</t>
  </si>
  <si>
    <t>DDSU666, DTSU666, Meter-1S-G3, Meter-2S-G3, Meter-1T-G3, Meter-2T-G3</t>
  </si>
  <si>
    <t>31-056-0002</t>
  </si>
  <si>
    <t>HAS-XLV-EUG1 (X = 3.0 - 6.0)</t>
  </si>
  <si>
    <t>31-056-0003</t>
  </si>
  <si>
    <t>HYT-XHV-EUG1 (X = 5.0 - 12.0)</t>
  </si>
  <si>
    <t>31-056-0004</t>
  </si>
  <si>
    <t>HAT-XHV-EUG1 (X = 5.0 - 10.0)</t>
  </si>
  <si>
    <t>DDSU666 and DTSU666, Meter-1S-G3, Meter-2S-G3, Meter-1T-G3,Meter-2T-G3</t>
  </si>
  <si>
    <t>31-016-0001</t>
  </si>
  <si>
    <t>BluE-S X-M1 (X=3680D, 5000D)</t>
  </si>
  <si>
    <t>SDM630MCT+CT*3, ADW300W+CT*3</t>
  </si>
  <si>
    <t>31-016-0002</t>
  </si>
  <si>
    <t>EXKT (X=8,10)</t>
  </si>
  <si>
    <t>31-016-0003</t>
  </si>
  <si>
    <t>BluE-S X-M1+BluE Pack 5.1 (X=3680D, 5000D)</t>
  </si>
  <si>
    <t>31-016-0004</t>
  </si>
  <si>
    <t>EXKT+BluE Pack 5.1 (X=8, 10)</t>
  </si>
  <si>
    <t>31-016-0005</t>
  </si>
  <si>
    <t>BluE-G X-M1 (X=1000S, 1500S, 2000S, 3000S)</t>
  </si>
  <si>
    <t>31-016-0006</t>
  </si>
  <si>
    <t>BluE-XKT-M1 (X=3, 4, 5, 6, 8, 10)</t>
  </si>
  <si>
    <t>31-002-0008</t>
  </si>
  <si>
    <t>SOFAR X-KTLX-G3 (X = 3.3-50)</t>
  </si>
  <si>
    <t>DTSU666 Three-Phase Smart Meter</t>
  </si>
  <si>
    <t>31-055-0006</t>
  </si>
  <si>
    <t>Sunny Tripower STP X-50 (X = 12-25)</t>
  </si>
  <si>
    <t>Sunny Home Manager 2.0</t>
  </si>
  <si>
    <t>31-055-0005</t>
  </si>
  <si>
    <t>SMA Commercial Meter (COM EMETER 20)</t>
  </si>
  <si>
    <t>31-055-0007</t>
  </si>
  <si>
    <t>Sunny Boy SB X-1AV-41 (X = 3.0-6.0)</t>
  </si>
  <si>
    <t>Sunny Home Manager 2.0 (SHM2.0)</t>
  </si>
  <si>
    <t>31-055-0008</t>
  </si>
  <si>
    <t>Sunny Boy Smart Energy SBSE X-50 (X=3.6-6.0)</t>
  </si>
  <si>
    <t>EMETER-20 / SMA Energy Meter</t>
  </si>
  <si>
    <t>31-055-0009</t>
  </si>
  <si>
    <t>SMA Commercial Meter (COM-EMETER-A-20)</t>
  </si>
  <si>
    <t>31-054-0002</t>
  </si>
  <si>
    <t>Inverter vision one 1.0 (3.0kW - 6.0kW)</t>
  </si>
  <si>
    <t>DDSU666</t>
  </si>
  <si>
    <t>31-022-0007</t>
  </si>
  <si>
    <t>X1-Hybrid G4 (3.0-7.5)</t>
  </si>
  <si>
    <t>CHINT, DDSU666, DDSU666-CT</t>
  </si>
  <si>
    <t>31-022-0008</t>
  </si>
  <si>
    <t>X1-IES-XK (X = 2.5 -8)</t>
  </si>
  <si>
    <t>31-068-0001</t>
  </si>
  <si>
    <t>HPT-X (X = 3000-10000)</t>
  </si>
  <si>
    <t>SDM630, SDM630Modbus</t>
  </si>
  <si>
    <t>Generation Register</t>
  </si>
  <si>
    <t>Filter Models based on Manufacturer Name</t>
  </si>
  <si>
    <t>Models</t>
  </si>
  <si>
    <t>Manufacturer*</t>
  </si>
  <si>
    <t>Model Reference*</t>
  </si>
  <si>
    <t>ESBN</t>
  </si>
  <si>
    <t>80K-5G-PROT-3P-ESS-50-100</t>
  </si>
  <si>
    <t>Red</t>
  </si>
  <si>
    <t>Amendments - Small scale should point towards Fault level calculator</t>
  </si>
  <si>
    <t>Eliminate Null Entries</t>
  </si>
  <si>
    <t>Connection stsatus is not working</t>
  </si>
  <si>
    <t xml:space="preserve">Preparation Table </t>
  </si>
  <si>
    <t>Unique Make</t>
  </si>
  <si>
    <t>Fault Level Location_LV</t>
  </si>
  <si>
    <t>Fault Level Location_HV</t>
  </si>
  <si>
    <t>Small Scale Generators Fault Level Calculator HV and LV</t>
  </si>
  <si>
    <t>Manufacturer (1)</t>
  </si>
  <si>
    <t>Model Reference (1)</t>
  </si>
  <si>
    <t>Connection Location</t>
  </si>
  <si>
    <t>Number</t>
  </si>
  <si>
    <t>Required Fault Level</t>
  </si>
  <si>
    <t xml:space="preserve">ESBN </t>
  </si>
  <si>
    <t>LV</t>
  </si>
  <si>
    <t>Source Impedance</t>
  </si>
  <si>
    <t>R</t>
  </si>
  <si>
    <t>X</t>
  </si>
  <si>
    <t>Z</t>
  </si>
  <si>
    <t>Fault level</t>
  </si>
  <si>
    <t>MVA</t>
  </si>
  <si>
    <t>Notes;</t>
  </si>
  <si>
    <t>(1) Enter make and model reference of proposed equipment to return requirements of connection characteristics</t>
  </si>
  <si>
    <t>(2) Select Connection Location and No of Devices</t>
  </si>
  <si>
    <t>(3) Enter source Impedance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</si>
</sst>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C0D0E"/>
      <name val="Var(--ff-mono)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003C71"/>
      <name val="Calibri"/>
      <family val="2"/>
      <scheme val="minor"/>
    </font>
    <font>
      <b/>
      <sz val="12"/>
      <color rgb="FF003C71"/>
      <name val="Calibri"/>
      <family val="2"/>
      <scheme val="minor"/>
    </font>
    <font>
      <b/>
      <sz val="11"/>
      <color rgb="FF003C71"/>
      <name val="Calibri"/>
      <family val="2"/>
      <scheme val="minor"/>
    </font>
    <font>
      <b/>
      <u/>
      <sz val="11"/>
      <color rgb="FF003C71"/>
      <name val="Calibri"/>
      <family val="2"/>
      <scheme val="minor"/>
    </font>
    <font>
      <b/>
      <sz val="11"/>
      <color rgb="FF111C2D"/>
      <name val="Calibri"/>
      <family val="2"/>
      <scheme val="minor"/>
    </font>
    <font>
      <b/>
      <sz val="12"/>
      <color rgb="FF111C2D"/>
      <name val="Calibri"/>
      <family val="2"/>
      <scheme val="minor"/>
    </font>
    <font>
      <b/>
      <u/>
      <sz val="26"/>
      <color rgb="FF111C2D"/>
      <name val="Calibri"/>
      <family val="2"/>
      <scheme val="minor"/>
    </font>
    <font>
      <b/>
      <u/>
      <sz val="24"/>
      <color theme="0"/>
      <name val="Calibri"/>
      <family val="2"/>
      <scheme val="minor"/>
    </font>
    <font>
      <sz val="12"/>
      <color rgb="FF003C7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3C71"/>
        <bgColor indexed="64"/>
      </patternFill>
    </fill>
    <fill>
      <patternFill patternType="solid">
        <fgColor rgb="FF009FDF"/>
        <bgColor indexed="64"/>
      </patternFill>
    </fill>
    <fill>
      <patternFill patternType="solid">
        <fgColor rgb="FF0076B7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B6BF00"/>
        <bgColor indexed="64"/>
      </patternFill>
    </fill>
    <fill>
      <patternFill patternType="solid">
        <fgColor rgb="FFA59D95"/>
        <bgColor indexed="64"/>
      </patternFill>
    </fill>
    <fill>
      <patternFill patternType="solid">
        <fgColor rgb="FF63666A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18" fillId="0" borderId="0"/>
    <xf numFmtId="0" fontId="19" fillId="0" borderId="0" applyNumberFormat="0" applyFill="0" applyAlignment="0" applyProtection="0"/>
    <xf numFmtId="0" fontId="20" fillId="0" borderId="0" applyNumberFormat="0" applyFill="0" applyAlignment="0" applyProtection="0"/>
  </cellStyleXfs>
  <cellXfs count="15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 indent="1"/>
    </xf>
    <xf numFmtId="0" fontId="0" fillId="2" borderId="0" xfId="0" quotePrefix="1" applyFill="1"/>
    <xf numFmtId="0" fontId="7" fillId="3" borderId="4" xfId="0" applyFont="1" applyFill="1" applyBorder="1"/>
    <xf numFmtId="0" fontId="7" fillId="3" borderId="6" xfId="0" applyFont="1" applyFill="1" applyBorder="1"/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/>
    <xf numFmtId="0" fontId="9" fillId="3" borderId="3" xfId="0" applyFont="1" applyFill="1" applyBorder="1"/>
    <xf numFmtId="0" fontId="8" fillId="3" borderId="3" xfId="0" applyFont="1" applyFill="1" applyBorder="1" applyAlignment="1">
      <alignment horizontal="center"/>
    </xf>
    <xf numFmtId="0" fontId="9" fillId="3" borderId="5" xfId="0" applyFont="1" applyFill="1" applyBorder="1"/>
    <xf numFmtId="0" fontId="9" fillId="3" borderId="0" xfId="0" applyFont="1" applyFill="1"/>
    <xf numFmtId="0" fontId="9" fillId="3" borderId="0" xfId="0" applyFont="1" applyFill="1" applyAlignment="1">
      <alignment horizontal="center" vertical="center"/>
    </xf>
    <xf numFmtId="0" fontId="9" fillId="3" borderId="7" xfId="0" applyFont="1" applyFill="1" applyBorder="1"/>
    <xf numFmtId="0" fontId="9" fillId="3" borderId="7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vertical="center" wrapText="1"/>
    </xf>
    <xf numFmtId="0" fontId="9" fillId="3" borderId="9" xfId="0" applyFont="1" applyFill="1" applyBorder="1"/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" fillId="2" borderId="0" xfId="0" applyFont="1" applyFill="1"/>
    <xf numFmtId="0" fontId="10" fillId="10" borderId="6" xfId="0" applyFont="1" applyFill="1" applyBorder="1"/>
    <xf numFmtId="0" fontId="10" fillId="10" borderId="0" xfId="0" applyFont="1" applyFill="1"/>
    <xf numFmtId="0" fontId="10" fillId="10" borderId="7" xfId="0" applyFont="1" applyFill="1" applyBorder="1"/>
    <xf numFmtId="0" fontId="5" fillId="10" borderId="4" xfId="0" applyFont="1" applyFill="1" applyBorder="1"/>
    <xf numFmtId="0" fontId="5" fillId="10" borderId="3" xfId="0" applyFont="1" applyFill="1" applyBorder="1"/>
    <xf numFmtId="0" fontId="5" fillId="10" borderId="5" xfId="0" applyFont="1" applyFill="1" applyBorder="1"/>
    <xf numFmtId="0" fontId="5" fillId="10" borderId="6" xfId="0" applyFont="1" applyFill="1" applyBorder="1"/>
    <xf numFmtId="0" fontId="5" fillId="10" borderId="0" xfId="0" applyFont="1" applyFill="1"/>
    <xf numFmtId="0" fontId="5" fillId="10" borderId="7" xfId="0" applyFont="1" applyFill="1" applyBorder="1"/>
    <xf numFmtId="0" fontId="10" fillId="10" borderId="8" xfId="0" applyFont="1" applyFill="1" applyBorder="1"/>
    <xf numFmtId="0" fontId="11" fillId="10" borderId="0" xfId="1" applyFont="1" applyFill="1" applyBorder="1" applyProtection="1">
      <protection locked="0"/>
    </xf>
    <xf numFmtId="0" fontId="10" fillId="10" borderId="9" xfId="0" applyFont="1" applyFill="1" applyBorder="1"/>
    <xf numFmtId="0" fontId="10" fillId="10" borderId="10" xfId="0" applyFont="1" applyFill="1" applyBorder="1"/>
    <xf numFmtId="0" fontId="12" fillId="10" borderId="0" xfId="0" applyFont="1" applyFill="1"/>
    <xf numFmtId="0" fontId="13" fillId="7" borderId="2" xfId="0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5" fillId="6" borderId="27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12" fillId="10" borderId="0" xfId="0" applyFont="1" applyFill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10" borderId="0" xfId="0" applyFont="1" applyFill="1" applyAlignment="1">
      <alignment horizontal="center" vertical="center"/>
    </xf>
    <xf numFmtId="0" fontId="5" fillId="10" borderId="0" xfId="0" applyFont="1" applyFill="1" applyAlignment="1">
      <alignment vertical="center"/>
    </xf>
    <xf numFmtId="0" fontId="5" fillId="10" borderId="0" xfId="0" applyFont="1" applyFill="1" applyAlignment="1">
      <alignment horizontal="center" vertical="center"/>
    </xf>
    <xf numFmtId="0" fontId="5" fillId="10" borderId="0" xfId="0" applyFont="1" applyFill="1" applyAlignment="1" applyProtection="1">
      <alignment horizontal="center" vertical="center"/>
      <protection locked="0"/>
    </xf>
    <xf numFmtId="0" fontId="12" fillId="10" borderId="0" xfId="0" applyFont="1" applyFill="1" applyAlignment="1" applyProtection="1">
      <alignment horizontal="center" vertical="center"/>
      <protection locked="0"/>
    </xf>
    <xf numFmtId="164" fontId="12" fillId="9" borderId="2" xfId="0" applyNumberFormat="1" applyFont="1" applyFill="1" applyBorder="1" applyAlignment="1">
      <alignment horizontal="center" vertical="center"/>
    </xf>
    <xf numFmtId="2" fontId="12" fillId="10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7" fillId="11" borderId="17" xfId="0" applyFont="1" applyFill="1" applyBorder="1" applyAlignment="1">
      <alignment horizontal="center" vertical="center" wrapText="1"/>
    </xf>
    <xf numFmtId="164" fontId="5" fillId="6" borderId="2" xfId="0" applyNumberFormat="1" applyFont="1" applyFill="1" applyBorder="1" applyAlignment="1">
      <alignment horizontal="center" vertical="center"/>
    </xf>
    <xf numFmtId="0" fontId="16" fillId="12" borderId="4" xfId="0" applyFont="1" applyFill="1" applyBorder="1" applyAlignment="1">
      <alignment horizontal="left" vertical="center"/>
    </xf>
    <xf numFmtId="0" fontId="16" fillId="12" borderId="3" xfId="0" applyFont="1" applyFill="1" applyBorder="1" applyAlignment="1">
      <alignment horizontal="left" vertical="center"/>
    </xf>
    <xf numFmtId="0" fontId="16" fillId="12" borderId="5" xfId="0" applyFont="1" applyFill="1" applyBorder="1" applyAlignment="1">
      <alignment horizontal="left" vertical="center"/>
    </xf>
    <xf numFmtId="0" fontId="16" fillId="12" borderId="6" xfId="0" applyFont="1" applyFill="1" applyBorder="1"/>
    <xf numFmtId="0" fontId="16" fillId="12" borderId="0" xfId="0" applyFont="1" applyFill="1"/>
    <xf numFmtId="0" fontId="16" fillId="12" borderId="7" xfId="0" applyFont="1" applyFill="1" applyBorder="1"/>
    <xf numFmtId="0" fontId="16" fillId="12" borderId="8" xfId="0" applyFont="1" applyFill="1" applyBorder="1"/>
    <xf numFmtId="0" fontId="16" fillId="12" borderId="9" xfId="0" applyFont="1" applyFill="1" applyBorder="1"/>
    <xf numFmtId="0" fontId="16" fillId="12" borderId="10" xfId="0" applyFont="1" applyFill="1" applyBorder="1"/>
    <xf numFmtId="0" fontId="7" fillId="6" borderId="18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0" fontId="7" fillId="6" borderId="21" xfId="0" applyFont="1" applyFill="1" applyBorder="1" applyAlignment="1">
      <alignment horizontal="center" vertical="center"/>
    </xf>
    <xf numFmtId="0" fontId="7" fillId="8" borderId="18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14" fontId="17" fillId="0" borderId="0" xfId="0" applyNumberFormat="1" applyFont="1" applyAlignment="1">
      <alignment horizontal="left" wrapText="1"/>
    </xf>
    <xf numFmtId="0" fontId="0" fillId="2" borderId="0" xfId="0" applyFill="1" applyAlignment="1">
      <alignment horizontal="left"/>
    </xf>
    <xf numFmtId="0" fontId="0" fillId="0" borderId="0" xfId="0" applyAlignment="1">
      <alignment wrapText="1"/>
    </xf>
    <xf numFmtId="0" fontId="0" fillId="13" borderId="0" xfId="0" applyFill="1"/>
    <xf numFmtId="0" fontId="5" fillId="4" borderId="34" xfId="0" applyFont="1" applyFill="1" applyBorder="1" applyAlignment="1">
      <alignment vertical="center" wrapText="1"/>
    </xf>
    <xf numFmtId="14" fontId="5" fillId="4" borderId="35" xfId="0" applyNumberFormat="1" applyFont="1" applyFill="1" applyBorder="1" applyAlignment="1">
      <alignment vertical="center" wrapText="1"/>
    </xf>
    <xf numFmtId="0" fontId="5" fillId="4" borderId="35" xfId="0" applyFont="1" applyFill="1" applyBorder="1" applyAlignment="1">
      <alignment vertical="center" wrapText="1"/>
    </xf>
    <xf numFmtId="0" fontId="17" fillId="2" borderId="33" xfId="0" applyFont="1" applyFill="1" applyBorder="1"/>
    <xf numFmtId="14" fontId="17" fillId="2" borderId="1" xfId="0" applyNumberFormat="1" applyFont="1" applyFill="1" applyBorder="1"/>
    <xf numFmtId="0" fontId="17" fillId="2" borderId="1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2" fontId="0" fillId="0" borderId="0" xfId="0" applyNumberFormat="1"/>
    <xf numFmtId="0" fontId="7" fillId="4" borderId="34" xfId="0" applyFont="1" applyFill="1" applyBorder="1" applyAlignment="1">
      <alignment horizontal="left" vertical="center" wrapText="1"/>
    </xf>
    <xf numFmtId="14" fontId="7" fillId="4" borderId="35" xfId="0" applyNumberFormat="1" applyFont="1" applyFill="1" applyBorder="1" applyAlignment="1">
      <alignment horizontal="left" vertical="center" wrapText="1"/>
    </xf>
    <xf numFmtId="0" fontId="7" fillId="4" borderId="35" xfId="0" applyFont="1" applyFill="1" applyBorder="1" applyAlignment="1">
      <alignment horizontal="left" vertical="center" wrapText="1"/>
    </xf>
    <xf numFmtId="0" fontId="19" fillId="0" borderId="0" xfId="3"/>
    <xf numFmtId="0" fontId="20" fillId="0" borderId="0" xfId="4"/>
    <xf numFmtId="0" fontId="20" fillId="0" borderId="0" xfId="4" applyAlignment="1">
      <alignment vertical="center"/>
    </xf>
    <xf numFmtId="0" fontId="20" fillId="0" borderId="6" xfId="4" applyBorder="1" applyAlignment="1">
      <alignment horizontal="left" vertical="center"/>
    </xf>
    <xf numFmtId="0" fontId="19" fillId="0" borderId="0" xfId="3" applyAlignment="1">
      <alignment horizontal="left" vertical="center"/>
    </xf>
    <xf numFmtId="0" fontId="21" fillId="0" borderId="0" xfId="0" applyFont="1" applyAlignment="1">
      <alignment wrapText="1"/>
    </xf>
    <xf numFmtId="0" fontId="21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2" fillId="2" borderId="1" xfId="0" applyFont="1" applyFill="1" applyBorder="1" applyAlignment="1">
      <alignment horizontal="left" wrapText="1"/>
    </xf>
    <xf numFmtId="14" fontId="22" fillId="2" borderId="1" xfId="0" applyNumberFormat="1" applyFont="1" applyFill="1" applyBorder="1" applyAlignment="1">
      <alignment horizontal="left" wrapText="1"/>
    </xf>
    <xf numFmtId="0" fontId="22" fillId="2" borderId="1" xfId="0" applyFont="1" applyFill="1" applyBorder="1" applyAlignment="1">
      <alignment horizontal="left"/>
    </xf>
    <xf numFmtId="2" fontId="17" fillId="2" borderId="1" xfId="0" applyNumberFormat="1" applyFont="1" applyFill="1" applyBorder="1" applyAlignment="1">
      <alignment horizontal="left"/>
    </xf>
    <xf numFmtId="0" fontId="22" fillId="2" borderId="1" xfId="0" applyFont="1" applyFill="1" applyBorder="1"/>
    <xf numFmtId="0" fontId="17" fillId="2" borderId="1" xfId="0" applyFont="1" applyFill="1" applyBorder="1" applyAlignment="1">
      <alignment horizontal="left" wrapText="1"/>
    </xf>
    <xf numFmtId="14" fontId="17" fillId="2" borderId="1" xfId="0" applyNumberFormat="1" applyFont="1" applyFill="1" applyBorder="1" applyAlignment="1">
      <alignment horizontal="left" wrapText="1"/>
    </xf>
    <xf numFmtId="14" fontId="17" fillId="2" borderId="1" xfId="0" applyNumberFormat="1" applyFont="1" applyFill="1" applyBorder="1" applyAlignment="1">
      <alignment horizontal="left"/>
    </xf>
    <xf numFmtId="0" fontId="17" fillId="2" borderId="33" xfId="0" applyFont="1" applyFill="1" applyBorder="1" applyAlignment="1">
      <alignment horizontal="left"/>
    </xf>
    <xf numFmtId="0" fontId="22" fillId="15" borderId="1" xfId="0" applyFont="1" applyFill="1" applyBorder="1"/>
    <xf numFmtId="0" fontId="22" fillId="15" borderId="33" xfId="0" applyFont="1" applyFill="1" applyBorder="1"/>
    <xf numFmtId="0" fontId="22" fillId="15" borderId="35" xfId="0" applyFont="1" applyFill="1" applyBorder="1"/>
    <xf numFmtId="0" fontId="22" fillId="15" borderId="34" xfId="0" applyFont="1" applyFill="1" applyBorder="1"/>
    <xf numFmtId="0" fontId="23" fillId="2" borderId="1" xfId="0" applyFont="1" applyFill="1" applyBorder="1" applyAlignment="1">
      <alignment horizontal="left"/>
    </xf>
    <xf numFmtId="14" fontId="23" fillId="2" borderId="1" xfId="0" applyNumberFormat="1" applyFont="1" applyFill="1" applyBorder="1" applyAlignment="1">
      <alignment horizontal="left"/>
    </xf>
    <xf numFmtId="2" fontId="23" fillId="2" borderId="1" xfId="0" applyNumberFormat="1" applyFont="1" applyFill="1" applyBorder="1" applyAlignment="1">
      <alignment horizontal="left"/>
    </xf>
    <xf numFmtId="0" fontId="22" fillId="14" borderId="1" xfId="0" applyFont="1" applyFill="1" applyBorder="1"/>
    <xf numFmtId="0" fontId="17" fillId="14" borderId="1" xfId="0" applyFont="1" applyFill="1" applyBorder="1" applyAlignment="1">
      <alignment horizontal="left"/>
    </xf>
    <xf numFmtId="14" fontId="17" fillId="2" borderId="36" xfId="0" applyNumberFormat="1" applyFont="1" applyFill="1" applyBorder="1"/>
    <xf numFmtId="0" fontId="17" fillId="2" borderId="36" xfId="0" applyFont="1" applyFill="1" applyBorder="1" applyAlignment="1">
      <alignment horizontal="left"/>
    </xf>
    <xf numFmtId="0" fontId="17" fillId="2" borderId="36" xfId="0" applyFont="1" applyFill="1" applyBorder="1"/>
    <xf numFmtId="0" fontId="17" fillId="2" borderId="36" xfId="0" applyFont="1" applyFill="1" applyBorder="1" applyAlignment="1">
      <alignment wrapText="1"/>
    </xf>
    <xf numFmtId="0" fontId="17" fillId="15" borderId="1" xfId="0" applyFont="1" applyFill="1" applyBorder="1" applyAlignment="1">
      <alignment horizontal="left"/>
    </xf>
    <xf numFmtId="14" fontId="7" fillId="5" borderId="28" xfId="0" applyNumberFormat="1" applyFont="1" applyFill="1" applyBorder="1" applyAlignment="1">
      <alignment horizontal="center" vertical="center"/>
    </xf>
    <xf numFmtId="14" fontId="7" fillId="5" borderId="17" xfId="0" applyNumberFormat="1" applyFont="1" applyFill="1" applyBorder="1" applyAlignment="1">
      <alignment horizontal="center" vertical="center"/>
    </xf>
    <xf numFmtId="0" fontId="7" fillId="6" borderId="22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center" vertical="center"/>
    </xf>
    <xf numFmtId="0" fontId="9" fillId="8" borderId="28" xfId="0" applyFont="1" applyFill="1" applyBorder="1" applyAlignment="1">
      <alignment horizontal="center" vertical="center" wrapText="1"/>
    </xf>
    <xf numFmtId="0" fontId="9" fillId="8" borderId="30" xfId="0" applyFont="1" applyFill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center" vertical="center" wrapText="1"/>
    </xf>
    <xf numFmtId="164" fontId="7" fillId="5" borderId="14" xfId="0" applyNumberFormat="1" applyFont="1" applyFill="1" applyBorder="1" applyAlignment="1">
      <alignment horizontal="center" vertical="center"/>
    </xf>
    <xf numFmtId="164" fontId="7" fillId="5" borderId="16" xfId="0" applyNumberFormat="1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0" fontId="13" fillId="7" borderId="26" xfId="0" applyFont="1" applyFill="1" applyBorder="1" applyAlignment="1">
      <alignment horizontal="center" vertical="center"/>
    </xf>
    <xf numFmtId="0" fontId="6" fillId="5" borderId="24" xfId="1" applyFont="1" applyFill="1" applyBorder="1" applyAlignment="1" applyProtection="1">
      <alignment horizontal="center" vertical="center" wrapText="1"/>
      <protection locked="0"/>
    </xf>
    <xf numFmtId="0" fontId="7" fillId="5" borderId="29" xfId="0" applyFont="1" applyFill="1" applyBorder="1" applyAlignment="1" applyProtection="1">
      <alignment horizontal="center" vertical="center" wrapText="1"/>
      <protection locked="0"/>
    </xf>
    <xf numFmtId="0" fontId="7" fillId="5" borderId="8" xfId="0" applyFont="1" applyFill="1" applyBorder="1" applyAlignment="1" applyProtection="1">
      <alignment horizontal="center" vertical="center" wrapText="1"/>
      <protection locked="0"/>
    </xf>
    <xf numFmtId="0" fontId="7" fillId="5" borderId="10" xfId="0" applyFont="1" applyFill="1" applyBorder="1" applyAlignment="1" applyProtection="1">
      <alignment horizontal="center" vertical="center" wrapText="1"/>
      <protection locked="0"/>
    </xf>
    <xf numFmtId="0" fontId="13" fillId="7" borderId="11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/>
    </xf>
    <xf numFmtId="0" fontId="13" fillId="7" borderId="15" xfId="0" applyFont="1" applyFill="1" applyBorder="1" applyAlignment="1" applyProtection="1">
      <alignment horizontal="center" vertical="center"/>
      <protection locked="0"/>
    </xf>
    <xf numFmtId="0" fontId="13" fillId="7" borderId="1" xfId="0" applyFont="1" applyFill="1" applyBorder="1" applyAlignment="1" applyProtection="1">
      <alignment horizontal="center" vertical="center"/>
      <protection locked="0"/>
    </xf>
    <xf numFmtId="0" fontId="13" fillId="7" borderId="15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7" borderId="12" xfId="0" applyFont="1" applyFill="1" applyBorder="1" applyAlignment="1" applyProtection="1">
      <alignment horizontal="center" vertical="center"/>
      <protection locked="0"/>
    </xf>
    <xf numFmtId="0" fontId="13" fillId="7" borderId="14" xfId="0" applyFont="1" applyFill="1" applyBorder="1" applyAlignment="1" applyProtection="1">
      <alignment horizontal="center" vertical="center"/>
      <protection locked="0"/>
    </xf>
    <xf numFmtId="0" fontId="13" fillId="7" borderId="31" xfId="0" applyFont="1" applyFill="1" applyBorder="1" applyAlignment="1">
      <alignment horizontal="center" vertical="center"/>
    </xf>
    <xf numFmtId="0" fontId="13" fillId="7" borderId="32" xfId="0" applyFont="1" applyFill="1" applyBorder="1" applyAlignment="1">
      <alignment horizontal="center" vertical="center"/>
    </xf>
    <xf numFmtId="0" fontId="16" fillId="12" borderId="6" xfId="0" applyFont="1" applyFill="1" applyBorder="1" applyAlignment="1">
      <alignment horizontal="left" vertical="center"/>
    </xf>
    <xf numFmtId="0" fontId="16" fillId="12" borderId="0" xfId="0" applyFont="1" applyFill="1" applyAlignment="1">
      <alignment horizontal="left" vertical="center"/>
    </xf>
    <xf numFmtId="0" fontId="16" fillId="12" borderId="7" xfId="0" applyFont="1" applyFill="1" applyBorder="1" applyAlignment="1">
      <alignment horizontal="left" vertical="center"/>
    </xf>
    <xf numFmtId="0" fontId="15" fillId="10" borderId="0" xfId="0" applyFont="1" applyFill="1" applyAlignment="1">
      <alignment horizontal="center"/>
    </xf>
  </cellXfs>
  <cellStyles count="5">
    <cellStyle name="Heading 1" xfId="3" builtinId="16" customBuiltin="1"/>
    <cellStyle name="Heading 2" xfId="4" builtinId="17" customBuiltin="1"/>
    <cellStyle name="Hyperlink" xfId="1" builtinId="8"/>
    <cellStyle name="Normal" xfId="0" builtinId="0"/>
    <cellStyle name="Normal 2" xfId="2" xr:uid="{AA4592E2-8947-45C2-8FB7-983080AAABF9}"/>
  </cellStyles>
  <dxfs count="4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6" tint="0.79998168889431442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6" tint="0.79998168889431442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6B7"/>
      <color rgb="FF009FDF"/>
      <color rgb="FF003C71"/>
      <color rgb="FFB6BF00"/>
      <color rgb="FFFFCD00"/>
      <color rgb="FF111C2D"/>
      <color rgb="FF00A599"/>
      <color rgb="FFFFC7CE"/>
      <color rgb="FF58A618"/>
      <color rgb="FF6366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microsoft.com/office/2017/06/relationships/rdRichValue" Target="richData/rdrichvalue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28</xdr:row>
      <xdr:rowOff>123825</xdr:rowOff>
    </xdr:from>
    <xdr:to>
      <xdr:col>4</xdr:col>
      <xdr:colOff>1523988</xdr:colOff>
      <xdr:row>34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9BA5E87-4582-4DE1-8C70-853898C43253}"/>
            </a:ext>
          </a:extLst>
        </xdr:cNvPr>
        <xdr:cNvSpPr txBox="1"/>
      </xdr:nvSpPr>
      <xdr:spPr>
        <a:xfrm>
          <a:off x="1000125" y="8772525"/>
          <a:ext cx="6629388" cy="1066800"/>
        </a:xfrm>
        <a:prstGeom prst="rect">
          <a:avLst/>
        </a:prstGeom>
        <a:solidFill>
          <a:srgbClr val="EEECE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worksheet was created to assist ESBN Planners Filter through PGMs 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*Enter </a:t>
          </a:r>
          <a:r>
            <a:rPr lang="en-GB" sz="1100">
              <a:solidFill>
                <a:srgbClr val="B6BF00"/>
              </a:solidFill>
              <a:effectLst/>
              <a:latin typeface="+mn-lt"/>
              <a:ea typeface="+mn-ea"/>
              <a:cs typeface="+mn-cs"/>
            </a:rPr>
            <a:t>Manufacturer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</a:t>
          </a:r>
          <a:r>
            <a:rPr lang="en-GB" sz="1100">
              <a:solidFill>
                <a:srgbClr val="B6BF00"/>
              </a:solidFill>
              <a:effectLst/>
              <a:latin typeface="+mn-lt"/>
              <a:ea typeface="+mn-ea"/>
              <a:cs typeface="+mn-cs"/>
            </a:rPr>
            <a:t>model reference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proposed equipment to return requirements of connection characteristics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eneration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G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tion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GM"/>
    </sheetNames>
    <sheetDataSet>
      <sheetData sheetId="0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10</v>
    <v>2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46B096-73B0-495B-A775-5C81E5C37701}" name="Table2" displayName="Table2" ref="A4:J520" totalsRowShown="0" headerRowDxfId="34" dataDxfId="33" headerRowBorderDxfId="31" tableBorderDxfId="32" totalsRowBorderDxfId="30">
  <autoFilter ref="A4:J520" xr:uid="{B646B096-73B0-495B-A775-5C81E5C37701}"/>
  <tableColumns count="10">
    <tableColumn id="1" xr3:uid="{0311F2EA-0780-4D93-B2D8-1017B3F7CF89}" name="LCT Register _x000a_Reference Number" dataDxfId="29"/>
    <tableColumn id="2" xr3:uid="{AD6E0604-AB5E-4615-B5B0-38F6B08B3A67}" name="Date Submitted _x000a_(DD/MM/YYYY)" dataDxfId="28"/>
    <tableColumn id="3" xr3:uid="{6966D350-30BC-490A-822D-2B331C20EDB8}" name="Effective To _x000a_(DD/MM/YYYY)" dataDxfId="27"/>
    <tableColumn id="4" xr3:uid="{FEC80B7E-E134-47C4-917B-8188203B4D5F}" name="Manufacturer " dataDxfId="26"/>
    <tableColumn id="5" xr3:uid="{C7CA0255-2B78-4BD2-A747-2ED81CA91BB7}" name="Model" dataDxfId="25"/>
    <tableColumn id="6" xr3:uid="{BC84E35C-DC48-458B-8A67-A2EF8EB30A01}" name="Model Reference" dataDxfId="24"/>
    <tableColumn id="7" xr3:uid="{E2EB9108-1746-462C-9D4D-763426781BB7}" name="Device Type " dataDxfId="23"/>
    <tableColumn id="8" xr3:uid="{55BEA1C0-15CD-4C21-8170-7E3AF54D5E11}" name="Phases" dataDxfId="22"/>
    <tableColumn id="9" xr3:uid="{F092C9DF-CD95-433E-BCD3-D2932153EB7F}" name="Rated Output _x000a_AC Current (A)" dataDxfId="21"/>
    <tableColumn id="10" xr3:uid="{61741533-F9CB-400A-A4B5-2B2481681409}" name="Rated Output_x000a_Power (kVA)" dataDxfId="2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726EC8-8038-454F-BCD6-8A5C5C7FAB3F}" name="Table1" displayName="Table1" ref="A4:F37" totalsRowShown="0" dataDxfId="15" headerRowBorderDxfId="13" tableBorderDxfId="14" totalsRowBorderDxfId="12">
  <autoFilter ref="A4:F37" xr:uid="{82726EC8-8038-454F-BCD6-8A5C5C7FAB3F}"/>
  <tableColumns count="6">
    <tableColumn id="1" xr3:uid="{5CB2C78F-CDB7-4C7C-B97A-B899DAED07F1}" name="LCT Register _x000a_Reference Number" dataDxfId="11"/>
    <tableColumn id="2" xr3:uid="{D30461BD-5A51-4715-BDD8-33C38F1D11FE}" name="Date Submitted (DD/MM/YYYY)" dataDxfId="10"/>
    <tableColumn id="3" xr3:uid="{077006AF-5A03-4B61-9E6D-A3D345FCA02E}" name="Manufacturer " dataDxfId="9"/>
    <tableColumn id="4" xr3:uid="{5AC59057-2EED-4E0E-BFF6-754567479B30}" name="Model" dataDxfId="8"/>
    <tableColumn id="5" xr3:uid="{8049D6D9-435F-4695-80D4-1A5434CE6834}" name="Approved Meter(s)" dataDxfId="7"/>
    <tableColumn id="8" xr3:uid="{302A40C4-BFDC-4D0C-ADEA-6735307D2AC2}" name="Export Limiting Relay ? _x000a_(Yes / No)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8546C-0C57-421A-8EBD-8FD37B35488C}">
  <dimension ref="A1:M2511"/>
  <sheetViews>
    <sheetView zoomScaleNormal="100" workbookViewId="0">
      <pane xSplit="6" ySplit="4" topLeftCell="G5" activePane="bottomRight" state="frozen"/>
      <selection pane="bottomRight" activeCell="D520" sqref="D5:D520"/>
      <selection pane="bottomLeft" activeCell="A3" sqref="A3"/>
      <selection pane="topRight" activeCell="G1" sqref="G1"/>
    </sheetView>
  </sheetViews>
  <sheetFormatPr defaultColWidth="8.85546875" defaultRowHeight="12.75" customHeight="1"/>
  <cols>
    <col min="1" max="1" width="20.28515625" customWidth="1"/>
    <col min="2" max="2" width="16.7109375" style="86" customWidth="1"/>
    <col min="3" max="3" width="17" style="86" customWidth="1"/>
    <col min="4" max="4" width="36.7109375" bestFit="1" customWidth="1"/>
    <col min="5" max="5" width="29.140625" customWidth="1"/>
    <col min="6" max="6" width="29.28515625" bestFit="1" customWidth="1"/>
    <col min="7" max="7" width="19.140625" bestFit="1" customWidth="1"/>
    <col min="8" max="8" width="8.42578125" customWidth="1"/>
    <col min="9" max="9" width="16.85546875" customWidth="1"/>
    <col min="10" max="10" width="16.42578125" customWidth="1"/>
    <col min="11" max="11" width="13.140625" style="84" customWidth="1"/>
    <col min="12" max="12" width="25" bestFit="1" customWidth="1"/>
    <col min="13" max="13" width="49.140625" style="85" customWidth="1"/>
  </cols>
  <sheetData>
    <row r="1" spans="1:13" ht="90">
      <c r="A1" s="74" t="s">
        <v>0</v>
      </c>
    </row>
    <row r="2" spans="1:13" ht="19.5">
      <c r="A2" s="91" t="s">
        <v>1</v>
      </c>
    </row>
    <row r="3" spans="1:13" ht="17.25">
      <c r="D3" s="93" t="s">
        <v>2</v>
      </c>
    </row>
    <row r="4" spans="1:13" ht="31.5">
      <c r="A4" s="88" t="s">
        <v>3</v>
      </c>
      <c r="B4" s="89" t="s">
        <v>4</v>
      </c>
      <c r="C4" s="90" t="s">
        <v>5</v>
      </c>
      <c r="D4" s="90" t="s">
        <v>6</v>
      </c>
      <c r="E4" s="90" t="s">
        <v>7</v>
      </c>
      <c r="F4" s="90" t="s">
        <v>8</v>
      </c>
      <c r="G4" s="90" t="s">
        <v>9</v>
      </c>
      <c r="H4" s="90" t="s">
        <v>10</v>
      </c>
      <c r="I4" s="90" t="s">
        <v>11</v>
      </c>
      <c r="J4" s="90" t="s">
        <v>12</v>
      </c>
      <c r="K4"/>
      <c r="M4"/>
    </row>
    <row r="5" spans="1:13" s="96" customFormat="1">
      <c r="A5" s="100" t="s">
        <v>13</v>
      </c>
      <c r="B5" s="101">
        <v>45707</v>
      </c>
      <c r="C5" s="100"/>
      <c r="D5" s="102" t="s">
        <v>14</v>
      </c>
      <c r="E5" s="102" t="s">
        <v>15</v>
      </c>
      <c r="F5" s="102" t="s">
        <v>16</v>
      </c>
      <c r="G5" s="82" t="s">
        <v>17</v>
      </c>
      <c r="H5" s="82">
        <v>1</v>
      </c>
      <c r="I5" s="103">
        <v>4.3478260869565215</v>
      </c>
      <c r="J5" s="103">
        <v>1</v>
      </c>
    </row>
    <row r="6" spans="1:13" s="96" customFormat="1">
      <c r="A6" s="100" t="s">
        <v>18</v>
      </c>
      <c r="B6" s="101">
        <v>45707</v>
      </c>
      <c r="C6" s="100"/>
      <c r="D6" s="102" t="s">
        <v>14</v>
      </c>
      <c r="E6" s="102" t="s">
        <v>15</v>
      </c>
      <c r="F6" s="102" t="s">
        <v>19</v>
      </c>
      <c r="G6" s="82" t="s">
        <v>17</v>
      </c>
      <c r="H6" s="82">
        <v>1</v>
      </c>
      <c r="I6" s="103">
        <v>6.5217391304347823</v>
      </c>
      <c r="J6" s="103">
        <v>1.5</v>
      </c>
    </row>
    <row r="7" spans="1:13" s="96" customFormat="1">
      <c r="A7" s="100" t="s">
        <v>20</v>
      </c>
      <c r="B7" s="101">
        <v>45707</v>
      </c>
      <c r="C7" s="100"/>
      <c r="D7" s="102" t="s">
        <v>14</v>
      </c>
      <c r="E7" s="102" t="s">
        <v>15</v>
      </c>
      <c r="F7" s="102" t="s">
        <v>21</v>
      </c>
      <c r="G7" s="82" t="s">
        <v>17</v>
      </c>
      <c r="H7" s="82">
        <v>1</v>
      </c>
      <c r="I7" s="103">
        <v>8.695652173913043</v>
      </c>
      <c r="J7" s="103">
        <v>2</v>
      </c>
    </row>
    <row r="8" spans="1:13" s="96" customFormat="1">
      <c r="A8" s="100" t="s">
        <v>22</v>
      </c>
      <c r="B8" s="101">
        <v>45707</v>
      </c>
      <c r="C8" s="100"/>
      <c r="D8" s="102" t="s">
        <v>14</v>
      </c>
      <c r="E8" s="102" t="s">
        <v>15</v>
      </c>
      <c r="F8" s="102" t="s">
        <v>23</v>
      </c>
      <c r="G8" s="82" t="s">
        <v>17</v>
      </c>
      <c r="H8" s="82">
        <v>1</v>
      </c>
      <c r="I8" s="103">
        <v>13.043478260869565</v>
      </c>
      <c r="J8" s="103">
        <v>3</v>
      </c>
    </row>
    <row r="9" spans="1:13" s="96" customFormat="1">
      <c r="A9" s="100" t="s">
        <v>24</v>
      </c>
      <c r="B9" s="101">
        <v>45707</v>
      </c>
      <c r="C9" s="100"/>
      <c r="D9" s="102" t="s">
        <v>14</v>
      </c>
      <c r="E9" s="102" t="s">
        <v>25</v>
      </c>
      <c r="F9" s="102" t="s">
        <v>26</v>
      </c>
      <c r="G9" s="82" t="s">
        <v>17</v>
      </c>
      <c r="H9" s="82">
        <v>1</v>
      </c>
      <c r="I9" s="103">
        <v>13.043478260869565</v>
      </c>
      <c r="J9" s="103">
        <v>3</v>
      </c>
    </row>
    <row r="10" spans="1:13" s="96" customFormat="1">
      <c r="A10" s="100" t="s">
        <v>27</v>
      </c>
      <c r="B10" s="101">
        <v>45707</v>
      </c>
      <c r="C10" s="100"/>
      <c r="D10" s="102" t="s">
        <v>14</v>
      </c>
      <c r="E10" s="102" t="s">
        <v>25</v>
      </c>
      <c r="F10" s="102" t="s">
        <v>28</v>
      </c>
      <c r="G10" s="82" t="s">
        <v>17</v>
      </c>
      <c r="H10" s="82">
        <v>1</v>
      </c>
      <c r="I10" s="103">
        <v>16</v>
      </c>
      <c r="J10" s="103">
        <v>3.68</v>
      </c>
    </row>
    <row r="11" spans="1:13" s="96" customFormat="1">
      <c r="A11" s="100" t="s">
        <v>29</v>
      </c>
      <c r="B11" s="101">
        <v>45707</v>
      </c>
      <c r="C11" s="100"/>
      <c r="D11" s="102" t="s">
        <v>14</v>
      </c>
      <c r="E11" s="102" t="s">
        <v>25</v>
      </c>
      <c r="F11" s="102" t="s">
        <v>30</v>
      </c>
      <c r="G11" s="82" t="s">
        <v>17</v>
      </c>
      <c r="H11" s="82">
        <v>1</v>
      </c>
      <c r="I11" s="103">
        <v>17.391304347826086</v>
      </c>
      <c r="J11" s="103">
        <v>4</v>
      </c>
    </row>
    <row r="12" spans="1:13" s="96" customFormat="1">
      <c r="A12" s="100" t="s">
        <v>31</v>
      </c>
      <c r="B12" s="101">
        <v>45707</v>
      </c>
      <c r="C12" s="100"/>
      <c r="D12" s="102" t="s">
        <v>14</v>
      </c>
      <c r="E12" s="102" t="s">
        <v>25</v>
      </c>
      <c r="F12" s="102" t="s">
        <v>32</v>
      </c>
      <c r="G12" s="82" t="s">
        <v>17</v>
      </c>
      <c r="H12" s="82">
        <v>1</v>
      </c>
      <c r="I12" s="103">
        <v>21.739130434782609</v>
      </c>
      <c r="J12" s="103">
        <v>5</v>
      </c>
    </row>
    <row r="13" spans="1:13" s="96" customFormat="1">
      <c r="A13" s="100" t="s">
        <v>33</v>
      </c>
      <c r="B13" s="101">
        <v>45707</v>
      </c>
      <c r="C13" s="100"/>
      <c r="D13" s="102" t="s">
        <v>14</v>
      </c>
      <c r="E13" s="102" t="s">
        <v>34</v>
      </c>
      <c r="F13" s="102" t="s">
        <v>35</v>
      </c>
      <c r="G13" s="82" t="s">
        <v>17</v>
      </c>
      <c r="H13" s="82">
        <v>1</v>
      </c>
      <c r="I13" s="103">
        <v>4.3478260869565215</v>
      </c>
      <c r="J13" s="103">
        <v>1</v>
      </c>
    </row>
    <row r="14" spans="1:13" s="96" customFormat="1">
      <c r="A14" s="100" t="s">
        <v>36</v>
      </c>
      <c r="B14" s="101">
        <v>45707</v>
      </c>
      <c r="C14" s="100"/>
      <c r="D14" s="102" t="s">
        <v>14</v>
      </c>
      <c r="E14" s="102" t="s">
        <v>34</v>
      </c>
      <c r="F14" s="102" t="s">
        <v>37</v>
      </c>
      <c r="G14" s="82" t="s">
        <v>17</v>
      </c>
      <c r="H14" s="82">
        <v>1</v>
      </c>
      <c r="I14" s="103">
        <v>6.5217391304347823</v>
      </c>
      <c r="J14" s="103">
        <v>1.5</v>
      </c>
    </row>
    <row r="15" spans="1:13" s="96" customFormat="1">
      <c r="A15" s="100" t="s">
        <v>38</v>
      </c>
      <c r="B15" s="101">
        <v>45707</v>
      </c>
      <c r="C15" s="100"/>
      <c r="D15" s="102" t="s">
        <v>14</v>
      </c>
      <c r="E15" s="102" t="s">
        <v>34</v>
      </c>
      <c r="F15" s="102" t="s">
        <v>39</v>
      </c>
      <c r="G15" s="82" t="s">
        <v>17</v>
      </c>
      <c r="H15" s="82">
        <v>1</v>
      </c>
      <c r="I15" s="103">
        <v>8.695652173913043</v>
      </c>
      <c r="J15" s="103">
        <v>2</v>
      </c>
    </row>
    <row r="16" spans="1:13" s="96" customFormat="1">
      <c r="A16" s="100" t="s">
        <v>40</v>
      </c>
      <c r="B16" s="101">
        <v>45707</v>
      </c>
      <c r="C16" s="100"/>
      <c r="D16" s="102" t="s">
        <v>14</v>
      </c>
      <c r="E16" s="102" t="s">
        <v>34</v>
      </c>
      <c r="F16" s="102" t="s">
        <v>41</v>
      </c>
      <c r="G16" s="82" t="s">
        <v>17</v>
      </c>
      <c r="H16" s="82">
        <v>1</v>
      </c>
      <c r="I16" s="103">
        <v>10.869565217391305</v>
      </c>
      <c r="J16" s="103">
        <v>2.5</v>
      </c>
    </row>
    <row r="17" spans="1:10" s="96" customFormat="1">
      <c r="A17" s="100" t="s">
        <v>42</v>
      </c>
      <c r="B17" s="101">
        <v>45707</v>
      </c>
      <c r="C17" s="100"/>
      <c r="D17" s="102" t="s">
        <v>14</v>
      </c>
      <c r="E17" s="104" t="s">
        <v>34</v>
      </c>
      <c r="F17" s="104" t="s">
        <v>43</v>
      </c>
      <c r="G17" s="82" t="s">
        <v>17</v>
      </c>
      <c r="H17" s="82">
        <v>1</v>
      </c>
      <c r="I17" s="103">
        <v>13.043478260869565</v>
      </c>
      <c r="J17" s="103">
        <v>3</v>
      </c>
    </row>
    <row r="18" spans="1:10" s="96" customFormat="1">
      <c r="A18" s="100" t="s">
        <v>44</v>
      </c>
      <c r="B18" s="101">
        <v>45707</v>
      </c>
      <c r="C18" s="100"/>
      <c r="D18" s="102" t="s">
        <v>14</v>
      </c>
      <c r="E18" s="104" t="s">
        <v>34</v>
      </c>
      <c r="F18" s="104" t="s">
        <v>45</v>
      </c>
      <c r="G18" s="82" t="s">
        <v>17</v>
      </c>
      <c r="H18" s="82">
        <v>1</v>
      </c>
      <c r="I18" s="103">
        <v>16</v>
      </c>
      <c r="J18" s="103">
        <v>3.68</v>
      </c>
    </row>
    <row r="19" spans="1:10" s="96" customFormat="1">
      <c r="A19" s="100" t="s">
        <v>46</v>
      </c>
      <c r="B19" s="101">
        <v>45707</v>
      </c>
      <c r="C19" s="100"/>
      <c r="D19" s="102" t="s">
        <v>14</v>
      </c>
      <c r="E19" s="104" t="s">
        <v>34</v>
      </c>
      <c r="F19" s="104" t="s">
        <v>47</v>
      </c>
      <c r="G19" s="82" t="s">
        <v>17</v>
      </c>
      <c r="H19" s="82">
        <v>1</v>
      </c>
      <c r="I19" s="103">
        <v>17.391304347826086</v>
      </c>
      <c r="J19" s="103">
        <v>4</v>
      </c>
    </row>
    <row r="20" spans="1:10" s="96" customFormat="1">
      <c r="A20" s="100" t="s">
        <v>48</v>
      </c>
      <c r="B20" s="101">
        <v>45707</v>
      </c>
      <c r="C20" s="100"/>
      <c r="D20" s="102" t="s">
        <v>14</v>
      </c>
      <c r="E20" s="104" t="s">
        <v>34</v>
      </c>
      <c r="F20" s="104" t="s">
        <v>49</v>
      </c>
      <c r="G20" s="82" t="s">
        <v>17</v>
      </c>
      <c r="H20" s="82">
        <v>1</v>
      </c>
      <c r="I20" s="103">
        <v>21.739130434782609</v>
      </c>
      <c r="J20" s="103">
        <v>5</v>
      </c>
    </row>
    <row r="21" spans="1:10" s="96" customFormat="1">
      <c r="A21" s="100" t="s">
        <v>50</v>
      </c>
      <c r="B21" s="101">
        <v>45707</v>
      </c>
      <c r="C21" s="100"/>
      <c r="D21" s="102" t="s">
        <v>14</v>
      </c>
      <c r="E21" s="102" t="s">
        <v>51</v>
      </c>
      <c r="F21" s="102" t="s">
        <v>52</v>
      </c>
      <c r="G21" s="82" t="s">
        <v>17</v>
      </c>
      <c r="H21" s="82">
        <v>3</v>
      </c>
      <c r="I21" s="103">
        <v>4.3301270189221936</v>
      </c>
      <c r="J21" s="103">
        <v>3</v>
      </c>
    </row>
    <row r="22" spans="1:10" s="96" customFormat="1">
      <c r="A22" s="100" t="s">
        <v>53</v>
      </c>
      <c r="B22" s="101">
        <v>45707</v>
      </c>
      <c r="C22" s="100"/>
      <c r="D22" s="102" t="s">
        <v>14</v>
      </c>
      <c r="E22" s="102" t="s">
        <v>51</v>
      </c>
      <c r="F22" s="102" t="s">
        <v>54</v>
      </c>
      <c r="G22" s="82" t="s">
        <v>17</v>
      </c>
      <c r="H22" s="82">
        <v>3</v>
      </c>
      <c r="I22" s="103">
        <v>5.7735026918962582</v>
      </c>
      <c r="J22" s="103">
        <v>4</v>
      </c>
    </row>
    <row r="23" spans="1:10" s="96" customFormat="1">
      <c r="A23" s="100" t="s">
        <v>55</v>
      </c>
      <c r="B23" s="101">
        <v>45707</v>
      </c>
      <c r="C23" s="100"/>
      <c r="D23" s="102" t="s">
        <v>14</v>
      </c>
      <c r="E23" s="102" t="s">
        <v>51</v>
      </c>
      <c r="F23" s="102" t="s">
        <v>56</v>
      </c>
      <c r="G23" s="82" t="s">
        <v>17</v>
      </c>
      <c r="H23" s="82">
        <v>3</v>
      </c>
      <c r="I23" s="103">
        <v>7.2168783648703219</v>
      </c>
      <c r="J23" s="103">
        <v>5</v>
      </c>
    </row>
    <row r="24" spans="1:10" s="96" customFormat="1">
      <c r="A24" s="100" t="s">
        <v>57</v>
      </c>
      <c r="B24" s="101">
        <v>45707</v>
      </c>
      <c r="C24" s="100"/>
      <c r="D24" s="102" t="s">
        <v>14</v>
      </c>
      <c r="E24" s="102" t="s">
        <v>51</v>
      </c>
      <c r="F24" s="102" t="s">
        <v>58</v>
      </c>
      <c r="G24" s="82" t="s">
        <v>17</v>
      </c>
      <c r="H24" s="82">
        <v>3</v>
      </c>
      <c r="I24" s="103">
        <v>8.6602540378443873</v>
      </c>
      <c r="J24" s="103">
        <v>6</v>
      </c>
    </row>
    <row r="25" spans="1:10" s="96" customFormat="1">
      <c r="A25" s="100" t="s">
        <v>59</v>
      </c>
      <c r="B25" s="101">
        <v>45707</v>
      </c>
      <c r="C25" s="100"/>
      <c r="D25" s="102" t="s">
        <v>14</v>
      </c>
      <c r="E25" s="102" t="s">
        <v>51</v>
      </c>
      <c r="F25" s="104" t="s">
        <v>60</v>
      </c>
      <c r="G25" s="82" t="s">
        <v>17</v>
      </c>
      <c r="H25" s="82">
        <v>3</v>
      </c>
      <c r="I25" s="103">
        <v>11.547005383792516</v>
      </c>
      <c r="J25" s="103">
        <v>8</v>
      </c>
    </row>
    <row r="26" spans="1:10" s="96" customFormat="1">
      <c r="A26" s="100" t="s">
        <v>61</v>
      </c>
      <c r="B26" s="101">
        <v>45707</v>
      </c>
      <c r="C26" s="100"/>
      <c r="D26" s="102" t="s">
        <v>14</v>
      </c>
      <c r="E26" s="102" t="s">
        <v>51</v>
      </c>
      <c r="F26" s="104" t="s">
        <v>62</v>
      </c>
      <c r="G26" s="82" t="s">
        <v>17</v>
      </c>
      <c r="H26" s="82">
        <v>3</v>
      </c>
      <c r="I26" s="103">
        <v>14.433756729740644</v>
      </c>
      <c r="J26" s="103">
        <v>10</v>
      </c>
    </row>
    <row r="27" spans="1:10" s="96" customFormat="1">
      <c r="A27" s="100" t="s">
        <v>63</v>
      </c>
      <c r="B27" s="101">
        <v>45707</v>
      </c>
      <c r="C27" s="100"/>
      <c r="D27" s="102" t="s">
        <v>14</v>
      </c>
      <c r="E27" s="102" t="s">
        <v>64</v>
      </c>
      <c r="F27" s="104" t="s">
        <v>65</v>
      </c>
      <c r="G27" s="82" t="s">
        <v>17</v>
      </c>
      <c r="H27" s="82">
        <v>1</v>
      </c>
      <c r="I27" s="103">
        <v>13.043478260869565</v>
      </c>
      <c r="J27" s="103">
        <v>3</v>
      </c>
    </row>
    <row r="28" spans="1:10" s="96" customFormat="1">
      <c r="A28" s="100" t="s">
        <v>66</v>
      </c>
      <c r="B28" s="101">
        <v>45707</v>
      </c>
      <c r="C28" s="100"/>
      <c r="D28" s="102" t="s">
        <v>14</v>
      </c>
      <c r="E28" s="102" t="s">
        <v>64</v>
      </c>
      <c r="F28" s="104" t="s">
        <v>67</v>
      </c>
      <c r="G28" s="82" t="s">
        <v>17</v>
      </c>
      <c r="H28" s="82">
        <v>1</v>
      </c>
      <c r="I28" s="103">
        <v>16</v>
      </c>
      <c r="J28" s="103">
        <v>3.68</v>
      </c>
    </row>
    <row r="29" spans="1:10" s="96" customFormat="1">
      <c r="A29" s="100" t="s">
        <v>68</v>
      </c>
      <c r="B29" s="101">
        <v>45707</v>
      </c>
      <c r="C29" s="100"/>
      <c r="D29" s="102" t="s">
        <v>14</v>
      </c>
      <c r="E29" s="104" t="s">
        <v>64</v>
      </c>
      <c r="F29" s="104" t="s">
        <v>69</v>
      </c>
      <c r="G29" s="82" t="s">
        <v>17</v>
      </c>
      <c r="H29" s="82">
        <v>1</v>
      </c>
      <c r="I29" s="103">
        <v>17.391304347826086</v>
      </c>
      <c r="J29" s="103">
        <v>4</v>
      </c>
    </row>
    <row r="30" spans="1:10" s="96" customFormat="1">
      <c r="A30" s="100" t="s">
        <v>70</v>
      </c>
      <c r="B30" s="101">
        <v>45707</v>
      </c>
      <c r="C30" s="100"/>
      <c r="D30" s="102" t="s">
        <v>14</v>
      </c>
      <c r="E30" s="104" t="s">
        <v>64</v>
      </c>
      <c r="F30" s="104" t="s">
        <v>71</v>
      </c>
      <c r="G30" s="82" t="s">
        <v>17</v>
      </c>
      <c r="H30" s="82">
        <v>1</v>
      </c>
      <c r="I30" s="103">
        <v>21.739130434782609</v>
      </c>
      <c r="J30" s="103">
        <v>5</v>
      </c>
    </row>
    <row r="31" spans="1:10" s="96" customFormat="1">
      <c r="A31" s="100" t="s">
        <v>72</v>
      </c>
      <c r="B31" s="101">
        <v>45707</v>
      </c>
      <c r="C31" s="100"/>
      <c r="D31" s="102" t="s">
        <v>14</v>
      </c>
      <c r="E31" s="102" t="s">
        <v>73</v>
      </c>
      <c r="F31" s="102" t="s">
        <v>74</v>
      </c>
      <c r="G31" s="82" t="s">
        <v>17</v>
      </c>
      <c r="H31" s="82">
        <v>3</v>
      </c>
      <c r="I31" s="103">
        <v>7.2168783648703219</v>
      </c>
      <c r="J31" s="103">
        <v>5</v>
      </c>
    </row>
    <row r="32" spans="1:10" s="96" customFormat="1">
      <c r="A32" s="100" t="s">
        <v>75</v>
      </c>
      <c r="B32" s="101">
        <v>45707</v>
      </c>
      <c r="C32" s="100"/>
      <c r="D32" s="102" t="s">
        <v>14</v>
      </c>
      <c r="E32" s="102" t="s">
        <v>73</v>
      </c>
      <c r="F32" s="102" t="s">
        <v>76</v>
      </c>
      <c r="G32" s="82" t="s">
        <v>17</v>
      </c>
      <c r="H32" s="82">
        <v>3</v>
      </c>
      <c r="I32" s="103">
        <v>8.6602540378443873</v>
      </c>
      <c r="J32" s="103">
        <v>6</v>
      </c>
    </row>
    <row r="33" spans="1:10" s="96" customFormat="1">
      <c r="A33" s="100" t="s">
        <v>77</v>
      </c>
      <c r="B33" s="101">
        <v>45707</v>
      </c>
      <c r="C33" s="100"/>
      <c r="D33" s="102" t="s">
        <v>14</v>
      </c>
      <c r="E33" s="102" t="s">
        <v>73</v>
      </c>
      <c r="F33" s="102" t="s">
        <v>78</v>
      </c>
      <c r="G33" s="82" t="s">
        <v>17</v>
      </c>
      <c r="H33" s="82">
        <v>3</v>
      </c>
      <c r="I33" s="103">
        <v>11.547005383792516</v>
      </c>
      <c r="J33" s="103">
        <v>8</v>
      </c>
    </row>
    <row r="34" spans="1:10" s="96" customFormat="1">
      <c r="A34" s="100" t="s">
        <v>79</v>
      </c>
      <c r="B34" s="101">
        <v>45707</v>
      </c>
      <c r="C34" s="100"/>
      <c r="D34" s="102" t="s">
        <v>14</v>
      </c>
      <c r="E34" s="102" t="s">
        <v>73</v>
      </c>
      <c r="F34" s="102" t="s">
        <v>80</v>
      </c>
      <c r="G34" s="82" t="s">
        <v>17</v>
      </c>
      <c r="H34" s="82">
        <v>3</v>
      </c>
      <c r="I34" s="103">
        <v>14.433756729740644</v>
      </c>
      <c r="J34" s="103">
        <v>10</v>
      </c>
    </row>
    <row r="35" spans="1:10" s="96" customFormat="1">
      <c r="A35" s="100" t="s">
        <v>81</v>
      </c>
      <c r="B35" s="101">
        <v>45707</v>
      </c>
      <c r="C35" s="100"/>
      <c r="D35" s="102" t="s">
        <v>14</v>
      </c>
      <c r="E35" s="102" t="s">
        <v>73</v>
      </c>
      <c r="F35" s="102" t="s">
        <v>82</v>
      </c>
      <c r="G35" s="82" t="s">
        <v>17</v>
      </c>
      <c r="H35" s="82">
        <v>3</v>
      </c>
      <c r="I35" s="103">
        <v>7.2168783648703219</v>
      </c>
      <c r="J35" s="103">
        <v>5</v>
      </c>
    </row>
    <row r="36" spans="1:10" s="96" customFormat="1">
      <c r="A36" s="100" t="s">
        <v>83</v>
      </c>
      <c r="B36" s="101">
        <v>45707</v>
      </c>
      <c r="C36" s="100"/>
      <c r="D36" s="102" t="s">
        <v>14</v>
      </c>
      <c r="E36" s="102" t="s">
        <v>73</v>
      </c>
      <c r="F36" s="102" t="s">
        <v>84</v>
      </c>
      <c r="G36" s="82" t="s">
        <v>17</v>
      </c>
      <c r="H36" s="82">
        <v>3</v>
      </c>
      <c r="I36" s="103">
        <v>8.6602540378443873</v>
      </c>
      <c r="J36" s="103">
        <v>6</v>
      </c>
    </row>
    <row r="37" spans="1:10" s="96" customFormat="1">
      <c r="A37" s="100" t="s">
        <v>85</v>
      </c>
      <c r="B37" s="101">
        <v>45707</v>
      </c>
      <c r="C37" s="100"/>
      <c r="D37" s="102" t="s">
        <v>14</v>
      </c>
      <c r="E37" s="102" t="s">
        <v>73</v>
      </c>
      <c r="F37" s="102" t="s">
        <v>86</v>
      </c>
      <c r="G37" s="82" t="s">
        <v>17</v>
      </c>
      <c r="H37" s="82">
        <v>3</v>
      </c>
      <c r="I37" s="103">
        <v>11.547005383792516</v>
      </c>
      <c r="J37" s="103">
        <v>8</v>
      </c>
    </row>
    <row r="38" spans="1:10" s="96" customFormat="1">
      <c r="A38" s="100" t="s">
        <v>87</v>
      </c>
      <c r="B38" s="101">
        <v>45707</v>
      </c>
      <c r="C38" s="100"/>
      <c r="D38" s="102" t="s">
        <v>14</v>
      </c>
      <c r="E38" s="102" t="s">
        <v>73</v>
      </c>
      <c r="F38" s="102" t="s">
        <v>88</v>
      </c>
      <c r="G38" s="82" t="s">
        <v>17</v>
      </c>
      <c r="H38" s="82">
        <v>3</v>
      </c>
      <c r="I38" s="103">
        <v>14.433756729740644</v>
      </c>
      <c r="J38" s="103">
        <v>10</v>
      </c>
    </row>
    <row r="39" spans="1:10" s="96" customFormat="1">
      <c r="A39" s="100" t="s">
        <v>89</v>
      </c>
      <c r="B39" s="101">
        <v>45707</v>
      </c>
      <c r="C39" s="100"/>
      <c r="D39" s="102" t="s">
        <v>14</v>
      </c>
      <c r="E39" s="102" t="s">
        <v>90</v>
      </c>
      <c r="F39" s="104" t="s">
        <v>91</v>
      </c>
      <c r="G39" s="82" t="s">
        <v>17</v>
      </c>
      <c r="H39" s="82">
        <v>3</v>
      </c>
      <c r="I39" s="103">
        <v>11.547005383792516</v>
      </c>
      <c r="J39" s="103">
        <v>8</v>
      </c>
    </row>
    <row r="40" spans="1:10" s="96" customFormat="1">
      <c r="A40" s="100" t="s">
        <v>92</v>
      </c>
      <c r="B40" s="101">
        <v>45707</v>
      </c>
      <c r="C40" s="100"/>
      <c r="D40" s="102" t="s">
        <v>14</v>
      </c>
      <c r="E40" s="102" t="s">
        <v>90</v>
      </c>
      <c r="F40" s="104" t="s">
        <v>93</v>
      </c>
      <c r="G40" s="82" t="s">
        <v>17</v>
      </c>
      <c r="H40" s="82">
        <v>3</v>
      </c>
      <c r="I40" s="103">
        <v>14.433756729740644</v>
      </c>
      <c r="J40" s="103">
        <v>10</v>
      </c>
    </row>
    <row r="41" spans="1:10" s="96" customFormat="1">
      <c r="A41" s="100" t="s">
        <v>94</v>
      </c>
      <c r="B41" s="101">
        <v>45707</v>
      </c>
      <c r="C41" s="100"/>
      <c r="D41" s="102" t="s">
        <v>14</v>
      </c>
      <c r="E41" s="102" t="s">
        <v>90</v>
      </c>
      <c r="F41" s="104" t="s">
        <v>95</v>
      </c>
      <c r="G41" s="82" t="s">
        <v>17</v>
      </c>
      <c r="H41" s="82">
        <v>3</v>
      </c>
      <c r="I41" s="103">
        <v>11.547005383792516</v>
      </c>
      <c r="J41" s="103">
        <v>8</v>
      </c>
    </row>
    <row r="42" spans="1:10" s="96" customFormat="1">
      <c r="A42" s="100" t="s">
        <v>96</v>
      </c>
      <c r="B42" s="101">
        <v>45707</v>
      </c>
      <c r="C42" s="100"/>
      <c r="D42" s="102" t="s">
        <v>14</v>
      </c>
      <c r="E42" s="102" t="s">
        <v>90</v>
      </c>
      <c r="F42" s="104" t="s">
        <v>97</v>
      </c>
      <c r="G42" s="82" t="s">
        <v>17</v>
      </c>
      <c r="H42" s="82">
        <v>3</v>
      </c>
      <c r="I42" s="103">
        <v>14.433756729740644</v>
      </c>
      <c r="J42" s="103">
        <v>10</v>
      </c>
    </row>
    <row r="43" spans="1:10" s="97" customFormat="1">
      <c r="A43" s="105" t="s">
        <v>98</v>
      </c>
      <c r="B43" s="106">
        <v>45636</v>
      </c>
      <c r="C43" s="105"/>
      <c r="D43" s="105" t="s">
        <v>99</v>
      </c>
      <c r="E43" s="82" t="s">
        <v>100</v>
      </c>
      <c r="F43" s="82" t="s">
        <v>100</v>
      </c>
      <c r="G43" s="82" t="s">
        <v>17</v>
      </c>
      <c r="H43" s="82">
        <v>1</v>
      </c>
      <c r="I43" s="103">
        <v>13.043478260869565</v>
      </c>
      <c r="J43" s="103">
        <v>3</v>
      </c>
    </row>
    <row r="44" spans="1:10" s="97" customFormat="1">
      <c r="A44" s="105" t="s">
        <v>101</v>
      </c>
      <c r="B44" s="106">
        <v>45636</v>
      </c>
      <c r="C44" s="105"/>
      <c r="D44" s="105" t="s">
        <v>99</v>
      </c>
      <c r="E44" s="82" t="s">
        <v>102</v>
      </c>
      <c r="F44" s="82" t="s">
        <v>102</v>
      </c>
      <c r="G44" s="82" t="s">
        <v>17</v>
      </c>
      <c r="H44" s="82">
        <v>1</v>
      </c>
      <c r="I44" s="103">
        <v>15.652173913043478</v>
      </c>
      <c r="J44" s="103">
        <v>3.6</v>
      </c>
    </row>
    <row r="45" spans="1:10" s="97" customFormat="1">
      <c r="A45" s="105" t="s">
        <v>103</v>
      </c>
      <c r="B45" s="106">
        <v>45636</v>
      </c>
      <c r="C45" s="105"/>
      <c r="D45" s="105" t="s">
        <v>99</v>
      </c>
      <c r="E45" s="82" t="s">
        <v>104</v>
      </c>
      <c r="F45" s="82" t="s">
        <v>104</v>
      </c>
      <c r="G45" s="82" t="s">
        <v>17</v>
      </c>
      <c r="H45" s="82">
        <v>1</v>
      </c>
      <c r="I45" s="103">
        <v>17.391304347826086</v>
      </c>
      <c r="J45" s="103">
        <v>4</v>
      </c>
    </row>
    <row r="46" spans="1:10" s="97" customFormat="1">
      <c r="A46" s="105" t="s">
        <v>105</v>
      </c>
      <c r="B46" s="106">
        <v>45636</v>
      </c>
      <c r="C46" s="105"/>
      <c r="D46" s="105" t="s">
        <v>99</v>
      </c>
      <c r="E46" s="82" t="s">
        <v>106</v>
      </c>
      <c r="F46" s="82" t="s">
        <v>106</v>
      </c>
      <c r="G46" s="82" t="s">
        <v>17</v>
      </c>
      <c r="H46" s="82">
        <v>1</v>
      </c>
      <c r="I46" s="103">
        <v>21.739130434782609</v>
      </c>
      <c r="J46" s="103">
        <v>5</v>
      </c>
    </row>
    <row r="47" spans="1:10" s="97" customFormat="1">
      <c r="A47" s="105" t="s">
        <v>107</v>
      </c>
      <c r="B47" s="106">
        <v>45636</v>
      </c>
      <c r="C47" s="105"/>
      <c r="D47" s="105" t="s">
        <v>99</v>
      </c>
      <c r="E47" s="82" t="s">
        <v>108</v>
      </c>
      <c r="F47" s="82" t="s">
        <v>108</v>
      </c>
      <c r="G47" s="82" t="s">
        <v>17</v>
      </c>
      <c r="H47" s="82">
        <v>3</v>
      </c>
      <c r="I47" s="103">
        <v>8.6602540378443873</v>
      </c>
      <c r="J47" s="103">
        <v>6</v>
      </c>
    </row>
    <row r="48" spans="1:10" s="97" customFormat="1">
      <c r="A48" s="105" t="s">
        <v>109</v>
      </c>
      <c r="B48" s="106">
        <v>45636</v>
      </c>
      <c r="C48" s="105"/>
      <c r="D48" s="105" t="s">
        <v>99</v>
      </c>
      <c r="E48" s="82" t="s">
        <v>110</v>
      </c>
      <c r="F48" s="82" t="s">
        <v>110</v>
      </c>
      <c r="G48" s="82" t="s">
        <v>17</v>
      </c>
      <c r="H48" s="82">
        <v>3</v>
      </c>
      <c r="I48" s="103">
        <v>11.547005383792516</v>
      </c>
      <c r="J48" s="103">
        <v>8</v>
      </c>
    </row>
    <row r="49" spans="1:10" s="97" customFormat="1">
      <c r="A49" s="105" t="s">
        <v>111</v>
      </c>
      <c r="B49" s="106">
        <v>45636</v>
      </c>
      <c r="C49" s="105"/>
      <c r="D49" s="105" t="s">
        <v>99</v>
      </c>
      <c r="E49" s="82" t="s">
        <v>112</v>
      </c>
      <c r="F49" s="82" t="s">
        <v>112</v>
      </c>
      <c r="G49" s="82" t="s">
        <v>17</v>
      </c>
      <c r="H49" s="82">
        <v>3</v>
      </c>
      <c r="I49" s="103">
        <v>14.433756729740644</v>
      </c>
      <c r="J49" s="103">
        <v>10</v>
      </c>
    </row>
    <row r="50" spans="1:10" s="97" customFormat="1">
      <c r="A50" s="82" t="s">
        <v>113</v>
      </c>
      <c r="B50" s="107">
        <v>45637</v>
      </c>
      <c r="C50" s="107"/>
      <c r="D50" s="82" t="s">
        <v>114</v>
      </c>
      <c r="E50" s="82" t="s">
        <v>115</v>
      </c>
      <c r="F50" s="82" t="s">
        <v>116</v>
      </c>
      <c r="G50" s="82" t="s">
        <v>17</v>
      </c>
      <c r="H50" s="82">
        <v>3</v>
      </c>
      <c r="I50" s="103">
        <v>8.6602540378443873</v>
      </c>
      <c r="J50" s="103">
        <v>6</v>
      </c>
    </row>
    <row r="51" spans="1:10" s="97" customFormat="1">
      <c r="A51" s="82" t="s">
        <v>117</v>
      </c>
      <c r="B51" s="107">
        <v>45637</v>
      </c>
      <c r="C51" s="107"/>
      <c r="D51" s="82" t="s">
        <v>114</v>
      </c>
      <c r="E51" s="82" t="s">
        <v>115</v>
      </c>
      <c r="F51" s="82" t="s">
        <v>118</v>
      </c>
      <c r="G51" s="82" t="s">
        <v>17</v>
      </c>
      <c r="H51" s="82">
        <v>3</v>
      </c>
      <c r="I51" s="103">
        <v>11.547005383792516</v>
      </c>
      <c r="J51" s="103">
        <v>8</v>
      </c>
    </row>
    <row r="52" spans="1:10" s="97" customFormat="1">
      <c r="A52" s="82" t="s">
        <v>119</v>
      </c>
      <c r="B52" s="107">
        <v>45637</v>
      </c>
      <c r="C52" s="107"/>
      <c r="D52" s="82" t="s">
        <v>114</v>
      </c>
      <c r="E52" s="82" t="s">
        <v>115</v>
      </c>
      <c r="F52" s="82" t="s">
        <v>120</v>
      </c>
      <c r="G52" s="82" t="s">
        <v>17</v>
      </c>
      <c r="H52" s="82">
        <v>3</v>
      </c>
      <c r="I52" s="103">
        <v>14.433756729740644</v>
      </c>
      <c r="J52" s="103">
        <v>10</v>
      </c>
    </row>
    <row r="53" spans="1:10" s="97" customFormat="1">
      <c r="A53" s="108" t="s">
        <v>121</v>
      </c>
      <c r="B53" s="107">
        <v>45778</v>
      </c>
      <c r="C53" s="107"/>
      <c r="D53" s="82" t="s">
        <v>114</v>
      </c>
      <c r="E53" s="82" t="s">
        <v>115</v>
      </c>
      <c r="F53" s="82" t="s">
        <v>122</v>
      </c>
      <c r="G53" s="82" t="s">
        <v>123</v>
      </c>
      <c r="H53" s="82">
        <v>3</v>
      </c>
      <c r="I53" s="103">
        <v>17.320508075688775</v>
      </c>
      <c r="J53" s="103">
        <v>12</v>
      </c>
    </row>
    <row r="54" spans="1:10" s="97" customFormat="1">
      <c r="A54" s="108" t="s">
        <v>124</v>
      </c>
      <c r="B54" s="107">
        <v>45778</v>
      </c>
      <c r="C54" s="107"/>
      <c r="D54" s="82" t="s">
        <v>114</v>
      </c>
      <c r="E54" s="82" t="s">
        <v>115</v>
      </c>
      <c r="F54" s="82" t="s">
        <v>125</v>
      </c>
      <c r="G54" s="82" t="s">
        <v>123</v>
      </c>
      <c r="H54" s="82">
        <v>3</v>
      </c>
      <c r="I54" s="103">
        <v>21.650635094610966</v>
      </c>
      <c r="J54" s="103">
        <v>15</v>
      </c>
    </row>
    <row r="55" spans="1:10" s="97" customFormat="1">
      <c r="A55" s="108" t="s">
        <v>126</v>
      </c>
      <c r="B55" s="107">
        <v>45778</v>
      </c>
      <c r="C55" s="107"/>
      <c r="D55" s="82" t="s">
        <v>114</v>
      </c>
      <c r="E55" s="82" t="s">
        <v>127</v>
      </c>
      <c r="F55" s="82" t="s">
        <v>128</v>
      </c>
      <c r="G55" s="82" t="s">
        <v>17</v>
      </c>
      <c r="H55" s="82">
        <v>1</v>
      </c>
      <c r="I55" s="103">
        <v>16</v>
      </c>
      <c r="J55" s="103">
        <v>3.68</v>
      </c>
    </row>
    <row r="56" spans="1:10" s="97" customFormat="1">
      <c r="A56" s="108" t="s">
        <v>129</v>
      </c>
      <c r="B56" s="107">
        <v>45778</v>
      </c>
      <c r="C56" s="107"/>
      <c r="D56" s="82" t="s">
        <v>114</v>
      </c>
      <c r="E56" s="82" t="s">
        <v>127</v>
      </c>
      <c r="F56" s="82" t="s">
        <v>130</v>
      </c>
      <c r="G56" s="82" t="s">
        <v>17</v>
      </c>
      <c r="H56" s="82">
        <v>1</v>
      </c>
      <c r="I56" s="103">
        <v>16</v>
      </c>
      <c r="J56" s="103">
        <v>3.68</v>
      </c>
    </row>
    <row r="57" spans="1:10" s="97" customFormat="1">
      <c r="A57" s="108" t="s">
        <v>131</v>
      </c>
      <c r="B57" s="107">
        <v>45778</v>
      </c>
      <c r="C57" s="107"/>
      <c r="D57" s="82" t="s">
        <v>114</v>
      </c>
      <c r="E57" s="82" t="s">
        <v>127</v>
      </c>
      <c r="F57" s="82" t="s">
        <v>132</v>
      </c>
      <c r="G57" s="82" t="s">
        <v>17</v>
      </c>
      <c r="H57" s="82">
        <v>1</v>
      </c>
      <c r="I57" s="103">
        <v>21.739130434782609</v>
      </c>
      <c r="J57" s="103">
        <v>5</v>
      </c>
    </row>
    <row r="58" spans="1:10" s="97" customFormat="1">
      <c r="A58" s="108" t="s">
        <v>133</v>
      </c>
      <c r="B58" s="107">
        <v>45778</v>
      </c>
      <c r="C58" s="107"/>
      <c r="D58" s="82" t="s">
        <v>114</v>
      </c>
      <c r="E58" s="82" t="s">
        <v>127</v>
      </c>
      <c r="F58" s="82" t="s">
        <v>134</v>
      </c>
      <c r="G58" s="82" t="s">
        <v>17</v>
      </c>
      <c r="H58" s="82">
        <v>1</v>
      </c>
      <c r="I58" s="103">
        <v>21.739130434782609</v>
      </c>
      <c r="J58" s="103">
        <v>5</v>
      </c>
    </row>
    <row r="59" spans="1:10" s="97" customFormat="1">
      <c r="A59" s="108" t="s">
        <v>135</v>
      </c>
      <c r="B59" s="107">
        <v>45778</v>
      </c>
      <c r="C59" s="107"/>
      <c r="D59" s="82" t="s">
        <v>114</v>
      </c>
      <c r="E59" s="82" t="s">
        <v>136</v>
      </c>
      <c r="F59" s="82" t="s">
        <v>137</v>
      </c>
      <c r="G59" s="82" t="s">
        <v>123</v>
      </c>
      <c r="H59" s="82">
        <v>1</v>
      </c>
      <c r="I59" s="103">
        <v>26.086956521739129</v>
      </c>
      <c r="J59" s="103">
        <v>6</v>
      </c>
    </row>
    <row r="60" spans="1:10" s="97" customFormat="1">
      <c r="A60" s="108" t="s">
        <v>138</v>
      </c>
      <c r="B60" s="107">
        <v>45778</v>
      </c>
      <c r="C60" s="107"/>
      <c r="D60" s="82" t="s">
        <v>114</v>
      </c>
      <c r="E60" s="82" t="s">
        <v>136</v>
      </c>
      <c r="F60" s="82" t="s">
        <v>139</v>
      </c>
      <c r="G60" s="82" t="s">
        <v>123</v>
      </c>
      <c r="H60" s="82">
        <v>1</v>
      </c>
      <c r="I60" s="103">
        <v>26.086956521739129</v>
      </c>
      <c r="J60" s="103">
        <v>6</v>
      </c>
    </row>
    <row r="61" spans="1:10" s="97" customFormat="1">
      <c r="A61" s="108" t="s">
        <v>140</v>
      </c>
      <c r="B61" s="107">
        <v>45789</v>
      </c>
      <c r="C61" s="107"/>
      <c r="D61" s="82" t="s">
        <v>114</v>
      </c>
      <c r="E61" s="82" t="s">
        <v>141</v>
      </c>
      <c r="F61" s="82" t="s">
        <v>142</v>
      </c>
      <c r="G61" s="82" t="s">
        <v>123</v>
      </c>
      <c r="H61" s="82">
        <v>3</v>
      </c>
      <c r="I61" s="103">
        <v>21.650635094610966</v>
      </c>
      <c r="J61" s="103">
        <v>15</v>
      </c>
    </row>
    <row r="62" spans="1:10" s="97" customFormat="1">
      <c r="A62" s="108" t="s">
        <v>143</v>
      </c>
      <c r="B62" s="107">
        <v>45789</v>
      </c>
      <c r="C62" s="107"/>
      <c r="D62" s="82" t="s">
        <v>114</v>
      </c>
      <c r="E62" s="82" t="s">
        <v>141</v>
      </c>
      <c r="F62" s="82" t="s">
        <v>144</v>
      </c>
      <c r="G62" s="82" t="s">
        <v>123</v>
      </c>
      <c r="H62" s="82">
        <v>3</v>
      </c>
      <c r="I62" s="103">
        <v>28.867513459481287</v>
      </c>
      <c r="J62" s="103">
        <v>20</v>
      </c>
    </row>
    <row r="63" spans="1:10" s="97" customFormat="1">
      <c r="A63" s="108" t="s">
        <v>145</v>
      </c>
      <c r="B63" s="107">
        <v>45789</v>
      </c>
      <c r="C63" s="107"/>
      <c r="D63" s="82" t="s">
        <v>114</v>
      </c>
      <c r="E63" s="82" t="s">
        <v>141</v>
      </c>
      <c r="F63" s="82" t="s">
        <v>146</v>
      </c>
      <c r="G63" s="82" t="s">
        <v>123</v>
      </c>
      <c r="H63" s="82">
        <v>3</v>
      </c>
      <c r="I63" s="103">
        <v>36.084391824351613</v>
      </c>
      <c r="J63" s="103">
        <v>25</v>
      </c>
    </row>
    <row r="64" spans="1:10" s="97" customFormat="1">
      <c r="A64" s="108" t="s">
        <v>147</v>
      </c>
      <c r="B64" s="107">
        <v>45789</v>
      </c>
      <c r="C64" s="107"/>
      <c r="D64" s="82" t="s">
        <v>114</v>
      </c>
      <c r="E64" s="82" t="s">
        <v>141</v>
      </c>
      <c r="F64" s="82" t="s">
        <v>148</v>
      </c>
      <c r="G64" s="82" t="s">
        <v>123</v>
      </c>
      <c r="H64" s="82">
        <v>3</v>
      </c>
      <c r="I64" s="103">
        <v>43.156932621924526</v>
      </c>
      <c r="J64" s="103">
        <v>29.9</v>
      </c>
    </row>
    <row r="65" spans="1:10" s="97" customFormat="1">
      <c r="A65" s="108" t="s">
        <v>149</v>
      </c>
      <c r="B65" s="107">
        <v>45804</v>
      </c>
      <c r="C65" s="107"/>
      <c r="D65" s="82" t="s">
        <v>114</v>
      </c>
      <c r="E65" s="82" t="s">
        <v>150</v>
      </c>
      <c r="F65" s="82" t="s">
        <v>151</v>
      </c>
      <c r="G65" s="82" t="s">
        <v>17</v>
      </c>
      <c r="H65" s="82">
        <v>3</v>
      </c>
      <c r="I65" s="103">
        <v>5.7735026918962582</v>
      </c>
      <c r="J65" s="103">
        <v>4</v>
      </c>
    </row>
    <row r="66" spans="1:10" s="97" customFormat="1">
      <c r="A66" s="108" t="s">
        <v>152</v>
      </c>
      <c r="B66" s="107">
        <v>45804</v>
      </c>
      <c r="C66" s="107"/>
      <c r="D66" s="82" t="s">
        <v>114</v>
      </c>
      <c r="E66" s="82" t="s">
        <v>150</v>
      </c>
      <c r="F66" s="82" t="s">
        <v>153</v>
      </c>
      <c r="G66" s="82" t="s">
        <v>17</v>
      </c>
      <c r="H66" s="82">
        <v>3</v>
      </c>
      <c r="I66" s="103">
        <v>7.2168783648703219</v>
      </c>
      <c r="J66" s="103">
        <v>5</v>
      </c>
    </row>
    <row r="67" spans="1:10" s="97" customFormat="1">
      <c r="A67" s="108" t="s">
        <v>154</v>
      </c>
      <c r="B67" s="107">
        <v>45804</v>
      </c>
      <c r="C67" s="107"/>
      <c r="D67" s="82" t="s">
        <v>114</v>
      </c>
      <c r="E67" s="82" t="s">
        <v>150</v>
      </c>
      <c r="F67" s="82" t="s">
        <v>155</v>
      </c>
      <c r="G67" s="82" t="s">
        <v>17</v>
      </c>
      <c r="H67" s="82">
        <v>3</v>
      </c>
      <c r="I67" s="103">
        <v>8.6602540378443873</v>
      </c>
      <c r="J67" s="103">
        <v>6</v>
      </c>
    </row>
    <row r="68" spans="1:10" s="97" customFormat="1">
      <c r="A68" s="108" t="s">
        <v>156</v>
      </c>
      <c r="B68" s="107">
        <v>45804</v>
      </c>
      <c r="C68" s="107"/>
      <c r="D68" s="82" t="s">
        <v>114</v>
      </c>
      <c r="E68" s="82" t="s">
        <v>150</v>
      </c>
      <c r="F68" s="82" t="s">
        <v>157</v>
      </c>
      <c r="G68" s="82" t="s">
        <v>17</v>
      </c>
      <c r="H68" s="82">
        <v>3</v>
      </c>
      <c r="I68" s="103">
        <v>11.547005383792516</v>
      </c>
      <c r="J68" s="103">
        <v>8</v>
      </c>
    </row>
    <row r="69" spans="1:10" s="97" customFormat="1">
      <c r="A69" s="108" t="s">
        <v>158</v>
      </c>
      <c r="B69" s="107">
        <v>45804</v>
      </c>
      <c r="C69" s="107"/>
      <c r="D69" s="82" t="s">
        <v>114</v>
      </c>
      <c r="E69" s="82" t="s">
        <v>150</v>
      </c>
      <c r="F69" s="82" t="s">
        <v>159</v>
      </c>
      <c r="G69" s="82" t="s">
        <v>17</v>
      </c>
      <c r="H69" s="82">
        <v>3</v>
      </c>
      <c r="I69" s="103">
        <v>14.433756729740644</v>
      </c>
      <c r="J69" s="103">
        <v>10</v>
      </c>
    </row>
    <row r="70" spans="1:10" s="97" customFormat="1">
      <c r="A70" s="108" t="s">
        <v>160</v>
      </c>
      <c r="B70" s="107">
        <v>45804</v>
      </c>
      <c r="C70" s="107"/>
      <c r="D70" s="82" t="s">
        <v>114</v>
      </c>
      <c r="E70" s="82" t="s">
        <v>150</v>
      </c>
      <c r="F70" s="82" t="s">
        <v>161</v>
      </c>
      <c r="G70" s="82" t="s">
        <v>17</v>
      </c>
      <c r="H70" s="82">
        <v>3</v>
      </c>
      <c r="I70" s="103">
        <v>14.433756729740644</v>
      </c>
      <c r="J70" s="103">
        <v>10</v>
      </c>
    </row>
    <row r="71" spans="1:10" s="97" customFormat="1">
      <c r="A71" s="108" t="s">
        <v>162</v>
      </c>
      <c r="B71" s="107">
        <v>45805</v>
      </c>
      <c r="C71" s="107"/>
      <c r="D71" s="82" t="s">
        <v>114</v>
      </c>
      <c r="E71" s="82" t="s">
        <v>163</v>
      </c>
      <c r="F71" s="82" t="s">
        <v>164</v>
      </c>
      <c r="G71" s="82" t="s">
        <v>123</v>
      </c>
      <c r="H71" s="82">
        <v>3</v>
      </c>
      <c r="I71" s="103">
        <v>72.168783648703226</v>
      </c>
      <c r="J71" s="103">
        <v>50</v>
      </c>
    </row>
    <row r="72" spans="1:10" s="97" customFormat="1">
      <c r="A72" s="108" t="s">
        <v>165</v>
      </c>
      <c r="B72" s="107">
        <v>45805</v>
      </c>
      <c r="C72" s="107"/>
      <c r="D72" s="82" t="s">
        <v>114</v>
      </c>
      <c r="E72" s="82" t="s">
        <v>166</v>
      </c>
      <c r="F72" s="82" t="s">
        <v>167</v>
      </c>
      <c r="G72" s="82" t="s">
        <v>123</v>
      </c>
      <c r="H72" s="82">
        <v>3</v>
      </c>
      <c r="I72" s="103">
        <v>57.735026918962575</v>
      </c>
      <c r="J72" s="103">
        <v>40</v>
      </c>
    </row>
    <row r="73" spans="1:10" s="97" customFormat="1">
      <c r="A73" s="108" t="s">
        <v>168</v>
      </c>
      <c r="B73" s="107">
        <v>45805</v>
      </c>
      <c r="C73" s="107"/>
      <c r="D73" s="82" t="s">
        <v>114</v>
      </c>
      <c r="E73" s="82" t="s">
        <v>141</v>
      </c>
      <c r="F73" s="82" t="s">
        <v>169</v>
      </c>
      <c r="G73" s="82" t="s">
        <v>123</v>
      </c>
      <c r="H73" s="82">
        <v>3</v>
      </c>
      <c r="I73" s="103">
        <v>72.168783648703226</v>
      </c>
      <c r="J73" s="103">
        <v>50</v>
      </c>
    </row>
    <row r="74" spans="1:10" s="97" customFormat="1">
      <c r="A74" s="108" t="s">
        <v>170</v>
      </c>
      <c r="B74" s="107">
        <v>45831</v>
      </c>
      <c r="C74" s="107"/>
      <c r="D74" s="82" t="s">
        <v>114</v>
      </c>
      <c r="E74" s="82" t="s">
        <v>171</v>
      </c>
      <c r="F74" s="82" t="s">
        <v>172</v>
      </c>
      <c r="G74" s="82" t="s">
        <v>17</v>
      </c>
      <c r="H74" s="82">
        <v>1</v>
      </c>
      <c r="I74" s="103">
        <v>3.0434782608695654</v>
      </c>
      <c r="J74" s="103">
        <v>0.7</v>
      </c>
    </row>
    <row r="75" spans="1:10" s="97" customFormat="1">
      <c r="A75" s="108" t="s">
        <v>173</v>
      </c>
      <c r="B75" s="107">
        <v>45831</v>
      </c>
      <c r="C75" s="107"/>
      <c r="D75" s="82" t="s">
        <v>114</v>
      </c>
      <c r="E75" s="82" t="s">
        <v>171</v>
      </c>
      <c r="F75" s="82" t="s">
        <v>174</v>
      </c>
      <c r="G75" s="82" t="s">
        <v>17</v>
      </c>
      <c r="H75" s="82">
        <v>1</v>
      </c>
      <c r="I75" s="103">
        <v>4.3478260869565215</v>
      </c>
      <c r="J75" s="103">
        <v>1</v>
      </c>
    </row>
    <row r="76" spans="1:10" s="97" customFormat="1">
      <c r="A76" s="108" t="s">
        <v>175</v>
      </c>
      <c r="B76" s="107">
        <v>45831</v>
      </c>
      <c r="C76" s="107"/>
      <c r="D76" s="82" t="s">
        <v>114</v>
      </c>
      <c r="E76" s="82" t="s">
        <v>171</v>
      </c>
      <c r="F76" s="82" t="s">
        <v>176</v>
      </c>
      <c r="G76" s="82" t="s">
        <v>17</v>
      </c>
      <c r="H76" s="82">
        <v>1</v>
      </c>
      <c r="I76" s="103">
        <v>6.5217391304347823</v>
      </c>
      <c r="J76" s="103">
        <v>1.5</v>
      </c>
    </row>
    <row r="77" spans="1:10" s="97" customFormat="1">
      <c r="A77" s="108" t="s">
        <v>177</v>
      </c>
      <c r="B77" s="107">
        <v>45831</v>
      </c>
      <c r="C77" s="107"/>
      <c r="D77" s="82" t="s">
        <v>114</v>
      </c>
      <c r="E77" s="82" t="s">
        <v>171</v>
      </c>
      <c r="F77" s="82" t="s">
        <v>178</v>
      </c>
      <c r="G77" s="82" t="s">
        <v>17</v>
      </c>
      <c r="H77" s="82">
        <v>1</v>
      </c>
      <c r="I77" s="103">
        <v>8.695652173913043</v>
      </c>
      <c r="J77" s="103">
        <v>2</v>
      </c>
    </row>
    <row r="78" spans="1:10" s="97" customFormat="1">
      <c r="A78" s="108" t="s">
        <v>179</v>
      </c>
      <c r="B78" s="107">
        <v>45831</v>
      </c>
      <c r="C78" s="107"/>
      <c r="D78" s="82" t="s">
        <v>114</v>
      </c>
      <c r="E78" s="82" t="s">
        <v>171</v>
      </c>
      <c r="F78" s="82" t="s">
        <v>180</v>
      </c>
      <c r="G78" s="82" t="s">
        <v>17</v>
      </c>
      <c r="H78" s="82">
        <v>1</v>
      </c>
      <c r="I78" s="103">
        <v>10.869565217391305</v>
      </c>
      <c r="J78" s="103">
        <v>2.5</v>
      </c>
    </row>
    <row r="79" spans="1:10" s="97" customFormat="1">
      <c r="A79" s="108" t="s">
        <v>181</v>
      </c>
      <c r="B79" s="107">
        <v>45831</v>
      </c>
      <c r="C79" s="107"/>
      <c r="D79" s="82" t="s">
        <v>114</v>
      </c>
      <c r="E79" s="82" t="s">
        <v>171</v>
      </c>
      <c r="F79" s="82" t="s">
        <v>182</v>
      </c>
      <c r="G79" s="82" t="s">
        <v>17</v>
      </c>
      <c r="H79" s="82">
        <v>1</v>
      </c>
      <c r="I79" s="103">
        <v>13.043478260869565</v>
      </c>
      <c r="J79" s="103">
        <v>3</v>
      </c>
    </row>
    <row r="80" spans="1:10" s="97" customFormat="1">
      <c r="A80" s="108" t="s">
        <v>183</v>
      </c>
      <c r="B80" s="107">
        <v>45831</v>
      </c>
      <c r="C80" s="107"/>
      <c r="D80" s="82" t="s">
        <v>114</v>
      </c>
      <c r="E80" s="82" t="s">
        <v>171</v>
      </c>
      <c r="F80" s="82" t="s">
        <v>184</v>
      </c>
      <c r="G80" s="82" t="s">
        <v>17</v>
      </c>
      <c r="H80" s="82">
        <v>1</v>
      </c>
      <c r="I80" s="103">
        <v>14.347826086956522</v>
      </c>
      <c r="J80" s="103">
        <v>3.3</v>
      </c>
    </row>
    <row r="81" spans="1:10" s="97" customFormat="1">
      <c r="A81" s="108" t="s">
        <v>185</v>
      </c>
      <c r="B81" s="107">
        <v>45868</v>
      </c>
      <c r="C81" s="107"/>
      <c r="D81" s="82" t="s">
        <v>114</v>
      </c>
      <c r="E81" s="82" t="s">
        <v>186</v>
      </c>
      <c r="F81" s="82" t="s">
        <v>187</v>
      </c>
      <c r="G81" s="82" t="s">
        <v>123</v>
      </c>
      <c r="H81" s="82">
        <v>3</v>
      </c>
      <c r="I81" s="103">
        <v>17.320508075688775</v>
      </c>
      <c r="J81" s="103">
        <v>12</v>
      </c>
    </row>
    <row r="82" spans="1:10" s="97" customFormat="1">
      <c r="A82" s="108" t="s">
        <v>188</v>
      </c>
      <c r="B82" s="107">
        <v>45868</v>
      </c>
      <c r="C82" s="107"/>
      <c r="D82" s="82" t="s">
        <v>114</v>
      </c>
      <c r="E82" s="82" t="s">
        <v>186</v>
      </c>
      <c r="F82" s="82" t="s">
        <v>189</v>
      </c>
      <c r="G82" s="82" t="s">
        <v>123</v>
      </c>
      <c r="H82" s="82">
        <v>3</v>
      </c>
      <c r="I82" s="103">
        <v>21.650635094610966</v>
      </c>
      <c r="J82" s="103">
        <v>15</v>
      </c>
    </row>
    <row r="83" spans="1:10" s="97" customFormat="1">
      <c r="A83" s="108" t="s">
        <v>190</v>
      </c>
      <c r="B83" s="107">
        <v>45868</v>
      </c>
      <c r="C83" s="107"/>
      <c r="D83" s="82" t="s">
        <v>114</v>
      </c>
      <c r="E83" s="82" t="s">
        <v>186</v>
      </c>
      <c r="F83" s="82" t="s">
        <v>191</v>
      </c>
      <c r="G83" s="82" t="s">
        <v>123</v>
      </c>
      <c r="H83" s="82">
        <v>3</v>
      </c>
      <c r="I83" s="103">
        <v>24.537386440559096</v>
      </c>
      <c r="J83" s="103">
        <v>17</v>
      </c>
    </row>
    <row r="84" spans="1:10" s="97" customFormat="1">
      <c r="A84" s="108" t="s">
        <v>192</v>
      </c>
      <c r="B84" s="107">
        <v>45868</v>
      </c>
      <c r="C84" s="107"/>
      <c r="D84" s="82" t="s">
        <v>114</v>
      </c>
      <c r="E84" s="82" t="s">
        <v>186</v>
      </c>
      <c r="F84" s="82" t="s">
        <v>193</v>
      </c>
      <c r="G84" s="82" t="s">
        <v>123</v>
      </c>
      <c r="H84" s="82">
        <v>3</v>
      </c>
      <c r="I84" s="103">
        <v>28.867513459481287</v>
      </c>
      <c r="J84" s="103">
        <v>20</v>
      </c>
    </row>
    <row r="85" spans="1:10" s="97" customFormat="1">
      <c r="A85" s="108" t="s">
        <v>194</v>
      </c>
      <c r="B85" s="107">
        <v>45868</v>
      </c>
      <c r="C85" s="107"/>
      <c r="D85" s="82" t="s">
        <v>114</v>
      </c>
      <c r="E85" s="82" t="s">
        <v>186</v>
      </c>
      <c r="F85" s="82" t="s">
        <v>195</v>
      </c>
      <c r="G85" s="82" t="s">
        <v>123</v>
      </c>
      <c r="H85" s="82">
        <v>3</v>
      </c>
      <c r="I85" s="103">
        <v>36.084391824351613</v>
      </c>
      <c r="J85" s="103">
        <v>25</v>
      </c>
    </row>
    <row r="86" spans="1:10" s="97" customFormat="1">
      <c r="A86" s="108" t="s">
        <v>196</v>
      </c>
      <c r="B86" s="107">
        <v>45868</v>
      </c>
      <c r="C86" s="107"/>
      <c r="D86" s="82" t="s">
        <v>114</v>
      </c>
      <c r="E86" s="82" t="s">
        <v>186</v>
      </c>
      <c r="F86" s="82" t="s">
        <v>197</v>
      </c>
      <c r="G86" s="82" t="s">
        <v>123</v>
      </c>
      <c r="H86" s="82">
        <v>3</v>
      </c>
      <c r="I86" s="103">
        <v>43.301270189221931</v>
      </c>
      <c r="J86" s="103">
        <v>30</v>
      </c>
    </row>
    <row r="87" spans="1:10" s="97" customFormat="1">
      <c r="A87" s="108" t="s">
        <v>198</v>
      </c>
      <c r="B87" s="107">
        <v>45868</v>
      </c>
      <c r="C87" s="107"/>
      <c r="D87" s="82" t="s">
        <v>114</v>
      </c>
      <c r="E87" s="82" t="s">
        <v>186</v>
      </c>
      <c r="F87" s="82" t="s">
        <v>199</v>
      </c>
      <c r="G87" s="82" t="s">
        <v>123</v>
      </c>
      <c r="H87" s="82">
        <v>3</v>
      </c>
      <c r="I87" s="103">
        <v>57.735026918962575</v>
      </c>
      <c r="J87" s="103">
        <v>40</v>
      </c>
    </row>
    <row r="88" spans="1:10" s="97" customFormat="1">
      <c r="A88" s="108" t="s">
        <v>200</v>
      </c>
      <c r="B88" s="107">
        <v>45868</v>
      </c>
      <c r="C88" s="107"/>
      <c r="D88" s="82" t="s">
        <v>114</v>
      </c>
      <c r="E88" s="82" t="s">
        <v>201</v>
      </c>
      <c r="F88" s="82" t="s">
        <v>202</v>
      </c>
      <c r="G88" s="82" t="s">
        <v>17</v>
      </c>
      <c r="H88" s="82">
        <v>1</v>
      </c>
      <c r="I88" s="103">
        <v>13.043478260869565</v>
      </c>
      <c r="J88" s="103">
        <v>3</v>
      </c>
    </row>
    <row r="89" spans="1:10" s="97" customFormat="1">
      <c r="A89" s="108" t="s">
        <v>203</v>
      </c>
      <c r="B89" s="107">
        <v>45868</v>
      </c>
      <c r="C89" s="107"/>
      <c r="D89" s="82" t="s">
        <v>114</v>
      </c>
      <c r="E89" s="82" t="s">
        <v>201</v>
      </c>
      <c r="F89" s="82" t="s">
        <v>204</v>
      </c>
      <c r="G89" s="82" t="s">
        <v>17</v>
      </c>
      <c r="H89" s="82">
        <v>1</v>
      </c>
      <c r="I89" s="103">
        <v>15.652173913043478</v>
      </c>
      <c r="J89" s="103">
        <v>3.6</v>
      </c>
    </row>
    <row r="90" spans="1:10" s="97" customFormat="1">
      <c r="A90" s="108" t="s">
        <v>205</v>
      </c>
      <c r="B90" s="107">
        <v>45868</v>
      </c>
      <c r="C90" s="107"/>
      <c r="D90" s="82" t="s">
        <v>114</v>
      </c>
      <c r="E90" s="82" t="s">
        <v>201</v>
      </c>
      <c r="F90" s="82" t="s">
        <v>206</v>
      </c>
      <c r="G90" s="82" t="s">
        <v>17</v>
      </c>
      <c r="H90" s="82">
        <v>1</v>
      </c>
      <c r="I90" s="103">
        <v>18.260869565217391</v>
      </c>
      <c r="J90" s="103">
        <v>4.2</v>
      </c>
    </row>
    <row r="91" spans="1:10" s="97" customFormat="1">
      <c r="A91" s="108" t="s">
        <v>207</v>
      </c>
      <c r="B91" s="107">
        <v>45868</v>
      </c>
      <c r="C91" s="107"/>
      <c r="D91" s="82" t="s">
        <v>114</v>
      </c>
      <c r="E91" s="82" t="s">
        <v>201</v>
      </c>
      <c r="F91" s="82" t="s">
        <v>208</v>
      </c>
      <c r="G91" s="82" t="s">
        <v>17</v>
      </c>
      <c r="H91" s="82">
        <v>1</v>
      </c>
      <c r="I91" s="103">
        <v>21.739130434782609</v>
      </c>
      <c r="J91" s="103">
        <v>5</v>
      </c>
    </row>
    <row r="92" spans="1:10" s="97" customFormat="1">
      <c r="A92" s="108" t="s">
        <v>209</v>
      </c>
      <c r="B92" s="107">
        <v>45868</v>
      </c>
      <c r="C92" s="107"/>
      <c r="D92" s="82" t="s">
        <v>114</v>
      </c>
      <c r="E92" s="82" t="s">
        <v>201</v>
      </c>
      <c r="F92" s="82" t="s">
        <v>210</v>
      </c>
      <c r="G92" s="82" t="s">
        <v>123</v>
      </c>
      <c r="H92" s="82">
        <v>1</v>
      </c>
      <c r="I92" s="103">
        <v>26.086956521739129</v>
      </c>
      <c r="J92" s="103">
        <v>6</v>
      </c>
    </row>
    <row r="93" spans="1:10" s="97" customFormat="1">
      <c r="A93" s="108" t="s">
        <v>211</v>
      </c>
      <c r="B93" s="107">
        <v>45868</v>
      </c>
      <c r="C93" s="107"/>
      <c r="D93" s="82" t="s">
        <v>114</v>
      </c>
      <c r="E93" s="82" t="s">
        <v>212</v>
      </c>
      <c r="F93" s="82" t="s">
        <v>213</v>
      </c>
      <c r="G93" s="82" t="s">
        <v>17</v>
      </c>
      <c r="H93" s="82">
        <v>1</v>
      </c>
      <c r="I93" s="103">
        <v>21.739130434782609</v>
      </c>
      <c r="J93" s="103">
        <v>5</v>
      </c>
    </row>
    <row r="94" spans="1:10" s="97" customFormat="1">
      <c r="A94" s="108" t="s">
        <v>214</v>
      </c>
      <c r="B94" s="107">
        <v>45868</v>
      </c>
      <c r="C94" s="107"/>
      <c r="D94" s="82" t="s">
        <v>114</v>
      </c>
      <c r="E94" s="82" t="s">
        <v>212</v>
      </c>
      <c r="F94" s="82" t="s">
        <v>215</v>
      </c>
      <c r="G94" s="82" t="s">
        <v>123</v>
      </c>
      <c r="H94" s="82">
        <v>1</v>
      </c>
      <c r="I94" s="103">
        <v>26.086956521739129</v>
      </c>
      <c r="J94" s="103">
        <v>6</v>
      </c>
    </row>
    <row r="95" spans="1:10" s="97" customFormat="1">
      <c r="A95" s="108" t="s">
        <v>216</v>
      </c>
      <c r="B95" s="107">
        <v>45868</v>
      </c>
      <c r="C95" s="107"/>
      <c r="D95" s="82" t="s">
        <v>114</v>
      </c>
      <c r="E95" s="82" t="s">
        <v>212</v>
      </c>
      <c r="F95" s="82" t="s">
        <v>217</v>
      </c>
      <c r="G95" s="82" t="s">
        <v>123</v>
      </c>
      <c r="H95" s="82">
        <v>1</v>
      </c>
      <c r="I95" s="103">
        <v>30.434782608695652</v>
      </c>
      <c r="J95" s="103">
        <v>7</v>
      </c>
    </row>
    <row r="96" spans="1:10" s="97" customFormat="1">
      <c r="A96" s="108" t="s">
        <v>218</v>
      </c>
      <c r="B96" s="107">
        <v>45868</v>
      </c>
      <c r="C96" s="107"/>
      <c r="D96" s="82" t="s">
        <v>114</v>
      </c>
      <c r="E96" s="82" t="s">
        <v>212</v>
      </c>
      <c r="F96" s="82" t="s">
        <v>219</v>
      </c>
      <c r="G96" s="82" t="s">
        <v>123</v>
      </c>
      <c r="H96" s="82">
        <v>1</v>
      </c>
      <c r="I96" s="103">
        <v>36.956521739130437</v>
      </c>
      <c r="J96" s="103">
        <v>8.5</v>
      </c>
    </row>
    <row r="97" spans="1:10" s="97" customFormat="1">
      <c r="A97" s="108" t="s">
        <v>220</v>
      </c>
      <c r="B97" s="107">
        <v>45868</v>
      </c>
      <c r="C97" s="107"/>
      <c r="D97" s="82" t="s">
        <v>114</v>
      </c>
      <c r="E97" s="82" t="s">
        <v>212</v>
      </c>
      <c r="F97" s="82" t="s">
        <v>221</v>
      </c>
      <c r="G97" s="82" t="s">
        <v>123</v>
      </c>
      <c r="H97" s="82">
        <v>1</v>
      </c>
      <c r="I97" s="103">
        <v>43.478260869565219</v>
      </c>
      <c r="J97" s="103">
        <v>10</v>
      </c>
    </row>
    <row r="98" spans="1:10" s="97" customFormat="1">
      <c r="A98" s="108" t="s">
        <v>222</v>
      </c>
      <c r="B98" s="107">
        <v>45721</v>
      </c>
      <c r="C98" s="107"/>
      <c r="D98" s="82" t="s">
        <v>223</v>
      </c>
      <c r="E98" s="82" t="s">
        <v>224</v>
      </c>
      <c r="F98" s="82" t="s">
        <v>224</v>
      </c>
      <c r="G98" s="82" t="s">
        <v>17</v>
      </c>
      <c r="H98" s="82">
        <v>1</v>
      </c>
      <c r="I98" s="103">
        <v>13.043478260869565</v>
      </c>
      <c r="J98" s="103">
        <v>3</v>
      </c>
    </row>
    <row r="99" spans="1:10" s="97" customFormat="1">
      <c r="A99" s="82" t="s">
        <v>225</v>
      </c>
      <c r="B99" s="107">
        <v>45721</v>
      </c>
      <c r="C99" s="107"/>
      <c r="D99" s="82" t="s">
        <v>223</v>
      </c>
      <c r="E99" s="82" t="s">
        <v>226</v>
      </c>
      <c r="F99" s="82" t="s">
        <v>226</v>
      </c>
      <c r="G99" s="82" t="s">
        <v>17</v>
      </c>
      <c r="H99" s="82">
        <v>1</v>
      </c>
      <c r="I99" s="103">
        <v>13.043478260869565</v>
      </c>
      <c r="J99" s="103">
        <v>3</v>
      </c>
    </row>
    <row r="100" spans="1:10" s="97" customFormat="1">
      <c r="A100" s="82" t="s">
        <v>227</v>
      </c>
      <c r="B100" s="107">
        <v>45721</v>
      </c>
      <c r="C100" s="107"/>
      <c r="D100" s="82" t="s">
        <v>223</v>
      </c>
      <c r="E100" s="82" t="s">
        <v>228</v>
      </c>
      <c r="F100" s="82" t="s">
        <v>228</v>
      </c>
      <c r="G100" s="82" t="s">
        <v>17</v>
      </c>
      <c r="H100" s="82">
        <v>1</v>
      </c>
      <c r="I100" s="103">
        <v>13.043478260869565</v>
      </c>
      <c r="J100" s="103">
        <v>3</v>
      </c>
    </row>
    <row r="101" spans="1:10" s="97" customFormat="1">
      <c r="A101" s="82" t="s">
        <v>229</v>
      </c>
      <c r="B101" s="107">
        <v>45721</v>
      </c>
      <c r="C101" s="107"/>
      <c r="D101" s="82" t="s">
        <v>223</v>
      </c>
      <c r="E101" s="82" t="s">
        <v>230</v>
      </c>
      <c r="F101" s="82" t="s">
        <v>230</v>
      </c>
      <c r="G101" s="82" t="s">
        <v>17</v>
      </c>
      <c r="H101" s="82">
        <v>1</v>
      </c>
      <c r="I101" s="103">
        <v>13.043478260869565</v>
      </c>
      <c r="J101" s="103">
        <v>3</v>
      </c>
    </row>
    <row r="102" spans="1:10" s="97" customFormat="1">
      <c r="A102" s="82" t="s">
        <v>231</v>
      </c>
      <c r="B102" s="107">
        <v>45721</v>
      </c>
      <c r="C102" s="107"/>
      <c r="D102" s="82" t="s">
        <v>223</v>
      </c>
      <c r="E102" s="82" t="s">
        <v>232</v>
      </c>
      <c r="F102" s="82" t="s">
        <v>232</v>
      </c>
      <c r="G102" s="82" t="s">
        <v>17</v>
      </c>
      <c r="H102" s="82">
        <v>1</v>
      </c>
      <c r="I102" s="103">
        <v>15.652173913043478</v>
      </c>
      <c r="J102" s="103">
        <v>3.6</v>
      </c>
    </row>
    <row r="103" spans="1:10" s="97" customFormat="1">
      <c r="A103" s="82" t="s">
        <v>233</v>
      </c>
      <c r="B103" s="107">
        <v>45721</v>
      </c>
      <c r="C103" s="107"/>
      <c r="D103" s="82" t="s">
        <v>223</v>
      </c>
      <c r="E103" s="82" t="s">
        <v>234</v>
      </c>
      <c r="F103" s="82" t="s">
        <v>234</v>
      </c>
      <c r="G103" s="82" t="s">
        <v>17</v>
      </c>
      <c r="H103" s="82">
        <v>1</v>
      </c>
      <c r="I103" s="103">
        <v>15.652173913043478</v>
      </c>
      <c r="J103" s="103">
        <v>3.6</v>
      </c>
    </row>
    <row r="104" spans="1:10" s="97" customFormat="1">
      <c r="A104" s="82" t="s">
        <v>235</v>
      </c>
      <c r="B104" s="107">
        <v>45721</v>
      </c>
      <c r="C104" s="107"/>
      <c r="D104" s="82" t="s">
        <v>223</v>
      </c>
      <c r="E104" s="82" t="s">
        <v>236</v>
      </c>
      <c r="F104" s="82" t="s">
        <v>236</v>
      </c>
      <c r="G104" s="82" t="s">
        <v>17</v>
      </c>
      <c r="H104" s="82">
        <v>1</v>
      </c>
      <c r="I104" s="103">
        <v>15.652173913043478</v>
      </c>
      <c r="J104" s="103">
        <v>3.6</v>
      </c>
    </row>
    <row r="105" spans="1:10" s="97" customFormat="1">
      <c r="A105" s="82" t="s">
        <v>237</v>
      </c>
      <c r="B105" s="107">
        <v>45721</v>
      </c>
      <c r="C105" s="107"/>
      <c r="D105" s="82" t="s">
        <v>223</v>
      </c>
      <c r="E105" s="82" t="s">
        <v>238</v>
      </c>
      <c r="F105" s="82" t="s">
        <v>238</v>
      </c>
      <c r="G105" s="82" t="s">
        <v>17</v>
      </c>
      <c r="H105" s="82">
        <v>1</v>
      </c>
      <c r="I105" s="103">
        <v>15.652173913043478</v>
      </c>
      <c r="J105" s="103">
        <v>3.6</v>
      </c>
    </row>
    <row r="106" spans="1:10" s="97" customFormat="1">
      <c r="A106" s="82" t="s">
        <v>239</v>
      </c>
      <c r="B106" s="107">
        <v>45721</v>
      </c>
      <c r="C106" s="107"/>
      <c r="D106" s="82" t="s">
        <v>223</v>
      </c>
      <c r="E106" s="82" t="s">
        <v>240</v>
      </c>
      <c r="F106" s="82" t="s">
        <v>240</v>
      </c>
      <c r="G106" s="82" t="s">
        <v>17</v>
      </c>
      <c r="H106" s="82">
        <v>1</v>
      </c>
      <c r="I106" s="103">
        <v>17.391304347826086</v>
      </c>
      <c r="J106" s="103">
        <v>4</v>
      </c>
    </row>
    <row r="107" spans="1:10" s="97" customFormat="1">
      <c r="A107" s="82" t="s">
        <v>241</v>
      </c>
      <c r="B107" s="107">
        <v>45721</v>
      </c>
      <c r="C107" s="107"/>
      <c r="D107" s="82" t="s">
        <v>223</v>
      </c>
      <c r="E107" s="82" t="s">
        <v>242</v>
      </c>
      <c r="F107" s="82" t="s">
        <v>242</v>
      </c>
      <c r="G107" s="82" t="s">
        <v>17</v>
      </c>
      <c r="H107" s="82">
        <v>1</v>
      </c>
      <c r="I107" s="103">
        <v>17.391304347826086</v>
      </c>
      <c r="J107" s="103">
        <v>4</v>
      </c>
    </row>
    <row r="108" spans="1:10" s="97" customFormat="1">
      <c r="A108" s="82" t="s">
        <v>243</v>
      </c>
      <c r="B108" s="107">
        <v>45721</v>
      </c>
      <c r="C108" s="107"/>
      <c r="D108" s="82" t="s">
        <v>223</v>
      </c>
      <c r="E108" s="82" t="s">
        <v>244</v>
      </c>
      <c r="F108" s="82" t="s">
        <v>244</v>
      </c>
      <c r="G108" s="82" t="s">
        <v>17</v>
      </c>
      <c r="H108" s="82">
        <v>1</v>
      </c>
      <c r="I108" s="103">
        <v>17.391304347826086</v>
      </c>
      <c r="J108" s="103">
        <v>4</v>
      </c>
    </row>
    <row r="109" spans="1:10" s="97" customFormat="1">
      <c r="A109" s="82" t="s">
        <v>245</v>
      </c>
      <c r="B109" s="107">
        <v>45721</v>
      </c>
      <c r="C109" s="107"/>
      <c r="D109" s="82" t="s">
        <v>223</v>
      </c>
      <c r="E109" s="82" t="s">
        <v>246</v>
      </c>
      <c r="F109" s="82" t="s">
        <v>246</v>
      </c>
      <c r="G109" s="82" t="s">
        <v>17</v>
      </c>
      <c r="H109" s="82">
        <v>1</v>
      </c>
      <c r="I109" s="103">
        <v>17.391304347826086</v>
      </c>
      <c r="J109" s="103">
        <v>4</v>
      </c>
    </row>
    <row r="110" spans="1:10" s="97" customFormat="1">
      <c r="A110" s="82" t="s">
        <v>247</v>
      </c>
      <c r="B110" s="107">
        <v>45721</v>
      </c>
      <c r="C110" s="107"/>
      <c r="D110" s="82" t="s">
        <v>223</v>
      </c>
      <c r="E110" s="82" t="s">
        <v>248</v>
      </c>
      <c r="F110" s="82" t="s">
        <v>248</v>
      </c>
      <c r="G110" s="82" t="s">
        <v>17</v>
      </c>
      <c r="H110" s="82">
        <v>1</v>
      </c>
      <c r="I110" s="103">
        <v>21.739130434782609</v>
      </c>
      <c r="J110" s="103">
        <v>5</v>
      </c>
    </row>
    <row r="111" spans="1:10" s="97" customFormat="1">
      <c r="A111" s="82" t="s">
        <v>249</v>
      </c>
      <c r="B111" s="107">
        <v>45721</v>
      </c>
      <c r="C111" s="107"/>
      <c r="D111" s="82" t="s">
        <v>223</v>
      </c>
      <c r="E111" s="82" t="s">
        <v>250</v>
      </c>
      <c r="F111" s="82" t="s">
        <v>250</v>
      </c>
      <c r="G111" s="82" t="s">
        <v>17</v>
      </c>
      <c r="H111" s="82">
        <v>1</v>
      </c>
      <c r="I111" s="103">
        <v>21.739130434782609</v>
      </c>
      <c r="J111" s="103">
        <v>5</v>
      </c>
    </row>
    <row r="112" spans="1:10" s="97" customFormat="1">
      <c r="A112" s="82" t="s">
        <v>251</v>
      </c>
      <c r="B112" s="107">
        <v>45721</v>
      </c>
      <c r="C112" s="107"/>
      <c r="D112" s="82" t="s">
        <v>223</v>
      </c>
      <c r="E112" s="82" t="s">
        <v>252</v>
      </c>
      <c r="F112" s="82" t="s">
        <v>252</v>
      </c>
      <c r="G112" s="82" t="s">
        <v>17</v>
      </c>
      <c r="H112" s="82">
        <v>1</v>
      </c>
      <c r="I112" s="103">
        <v>21.739130434782609</v>
      </c>
      <c r="J112" s="103">
        <v>5</v>
      </c>
    </row>
    <row r="113" spans="1:10" s="97" customFormat="1">
      <c r="A113" s="82" t="s">
        <v>253</v>
      </c>
      <c r="B113" s="107">
        <v>45721</v>
      </c>
      <c r="C113" s="107"/>
      <c r="D113" s="82" t="s">
        <v>223</v>
      </c>
      <c r="E113" s="82" t="s">
        <v>254</v>
      </c>
      <c r="F113" s="82" t="s">
        <v>254</v>
      </c>
      <c r="G113" s="82" t="s">
        <v>17</v>
      </c>
      <c r="H113" s="82">
        <v>1</v>
      </c>
      <c r="I113" s="103">
        <v>21.739130434782609</v>
      </c>
      <c r="J113" s="103">
        <v>5</v>
      </c>
    </row>
    <row r="114" spans="1:10" s="97" customFormat="1">
      <c r="A114" s="82" t="s">
        <v>255</v>
      </c>
      <c r="B114" s="107">
        <v>45721</v>
      </c>
      <c r="C114" s="107"/>
      <c r="D114" s="82" t="s">
        <v>223</v>
      </c>
      <c r="E114" s="82" t="s">
        <v>256</v>
      </c>
      <c r="F114" s="82" t="s">
        <v>256</v>
      </c>
      <c r="G114" s="82" t="s">
        <v>17</v>
      </c>
      <c r="H114" s="82">
        <v>1</v>
      </c>
      <c r="I114" s="103">
        <v>25</v>
      </c>
      <c r="J114" s="103">
        <v>5.75</v>
      </c>
    </row>
    <row r="115" spans="1:10" s="97" customFormat="1">
      <c r="A115" s="82" t="s">
        <v>257</v>
      </c>
      <c r="B115" s="107">
        <v>45721</v>
      </c>
      <c r="C115" s="107"/>
      <c r="D115" s="82" t="s">
        <v>223</v>
      </c>
      <c r="E115" s="82" t="s">
        <v>258</v>
      </c>
      <c r="F115" s="82" t="s">
        <v>258</v>
      </c>
      <c r="G115" s="82" t="s">
        <v>17</v>
      </c>
      <c r="H115" s="82">
        <v>1</v>
      </c>
      <c r="I115" s="103">
        <v>25</v>
      </c>
      <c r="J115" s="103">
        <v>5.75</v>
      </c>
    </row>
    <row r="116" spans="1:10" s="97" customFormat="1">
      <c r="A116" s="82" t="s">
        <v>259</v>
      </c>
      <c r="B116" s="107">
        <v>45721</v>
      </c>
      <c r="C116" s="107"/>
      <c r="D116" s="82" t="s">
        <v>223</v>
      </c>
      <c r="E116" s="82" t="s">
        <v>260</v>
      </c>
      <c r="F116" s="82" t="s">
        <v>260</v>
      </c>
      <c r="G116" s="82" t="s">
        <v>17</v>
      </c>
      <c r="H116" s="82">
        <v>1</v>
      </c>
      <c r="I116" s="103">
        <v>25</v>
      </c>
      <c r="J116" s="103">
        <v>5.75</v>
      </c>
    </row>
    <row r="117" spans="1:10" s="97" customFormat="1">
      <c r="A117" s="82" t="s">
        <v>261</v>
      </c>
      <c r="B117" s="107">
        <v>45721</v>
      </c>
      <c r="C117" s="107"/>
      <c r="D117" s="82" t="s">
        <v>223</v>
      </c>
      <c r="E117" s="82" t="s">
        <v>262</v>
      </c>
      <c r="F117" s="82" t="s">
        <v>262</v>
      </c>
      <c r="G117" s="82" t="s">
        <v>17</v>
      </c>
      <c r="H117" s="82">
        <v>1</v>
      </c>
      <c r="I117" s="103">
        <v>25</v>
      </c>
      <c r="J117" s="103">
        <v>5.75</v>
      </c>
    </row>
    <row r="118" spans="1:10" s="97" customFormat="1">
      <c r="A118" s="82" t="s">
        <v>263</v>
      </c>
      <c r="B118" s="107">
        <v>45721</v>
      </c>
      <c r="C118" s="107"/>
      <c r="D118" s="82" t="s">
        <v>223</v>
      </c>
      <c r="E118" s="82" t="s">
        <v>264</v>
      </c>
      <c r="F118" s="82" t="s">
        <v>264</v>
      </c>
      <c r="G118" s="82" t="s">
        <v>17</v>
      </c>
      <c r="H118" s="82">
        <v>3</v>
      </c>
      <c r="I118" s="103">
        <v>4.3301270189221936</v>
      </c>
      <c r="J118" s="103">
        <v>3</v>
      </c>
    </row>
    <row r="119" spans="1:10" s="97" customFormat="1">
      <c r="A119" s="82" t="s">
        <v>265</v>
      </c>
      <c r="B119" s="107">
        <v>45721</v>
      </c>
      <c r="C119" s="107"/>
      <c r="D119" s="82" t="s">
        <v>223</v>
      </c>
      <c r="E119" s="82" t="s">
        <v>266</v>
      </c>
      <c r="F119" s="82" t="s">
        <v>266</v>
      </c>
      <c r="G119" s="82" t="s">
        <v>17</v>
      </c>
      <c r="H119" s="82">
        <v>3</v>
      </c>
      <c r="I119" s="103">
        <v>4.3301270189221936</v>
      </c>
      <c r="J119" s="103">
        <v>3</v>
      </c>
    </row>
    <row r="120" spans="1:10" s="97" customFormat="1">
      <c r="A120" s="82" t="s">
        <v>267</v>
      </c>
      <c r="B120" s="107">
        <v>45721</v>
      </c>
      <c r="C120" s="107"/>
      <c r="D120" s="82" t="s">
        <v>223</v>
      </c>
      <c r="E120" s="82" t="s">
        <v>268</v>
      </c>
      <c r="F120" s="82" t="s">
        <v>268</v>
      </c>
      <c r="G120" s="82" t="s">
        <v>17</v>
      </c>
      <c r="H120" s="82">
        <v>3</v>
      </c>
      <c r="I120" s="103">
        <v>4.3301270189221936</v>
      </c>
      <c r="J120" s="103">
        <v>3</v>
      </c>
    </row>
    <row r="121" spans="1:10" s="97" customFormat="1">
      <c r="A121" s="82" t="s">
        <v>269</v>
      </c>
      <c r="B121" s="107">
        <v>45721</v>
      </c>
      <c r="C121" s="107"/>
      <c r="D121" s="82" t="s">
        <v>223</v>
      </c>
      <c r="E121" s="82" t="s">
        <v>270</v>
      </c>
      <c r="F121" s="82" t="s">
        <v>270</v>
      </c>
      <c r="G121" s="82" t="s">
        <v>17</v>
      </c>
      <c r="H121" s="82">
        <v>3</v>
      </c>
      <c r="I121" s="103">
        <v>4.3301270189221936</v>
      </c>
      <c r="J121" s="103">
        <v>3</v>
      </c>
    </row>
    <row r="122" spans="1:10" s="97" customFormat="1">
      <c r="A122" s="82" t="s">
        <v>271</v>
      </c>
      <c r="B122" s="107">
        <v>45721</v>
      </c>
      <c r="C122" s="107"/>
      <c r="D122" s="82" t="s">
        <v>223</v>
      </c>
      <c r="E122" s="82" t="s">
        <v>272</v>
      </c>
      <c r="F122" s="82" t="s">
        <v>272</v>
      </c>
      <c r="G122" s="82" t="s">
        <v>17</v>
      </c>
      <c r="H122" s="82">
        <v>3</v>
      </c>
      <c r="I122" s="103">
        <v>5.7735026918962582</v>
      </c>
      <c r="J122" s="103">
        <v>4</v>
      </c>
    </row>
    <row r="123" spans="1:10" s="97" customFormat="1">
      <c r="A123" s="82" t="s">
        <v>273</v>
      </c>
      <c r="B123" s="107">
        <v>45721</v>
      </c>
      <c r="C123" s="107"/>
      <c r="D123" s="82" t="s">
        <v>223</v>
      </c>
      <c r="E123" s="82" t="s">
        <v>274</v>
      </c>
      <c r="F123" s="82" t="s">
        <v>274</v>
      </c>
      <c r="G123" s="82" t="s">
        <v>17</v>
      </c>
      <c r="H123" s="82">
        <v>3</v>
      </c>
      <c r="I123" s="103">
        <v>5.7735026918962582</v>
      </c>
      <c r="J123" s="103">
        <v>4</v>
      </c>
    </row>
    <row r="124" spans="1:10" s="97" customFormat="1">
      <c r="A124" s="82" t="s">
        <v>275</v>
      </c>
      <c r="B124" s="107">
        <v>45721</v>
      </c>
      <c r="C124" s="107"/>
      <c r="D124" s="82" t="s">
        <v>223</v>
      </c>
      <c r="E124" s="82" t="s">
        <v>276</v>
      </c>
      <c r="F124" s="82" t="s">
        <v>276</v>
      </c>
      <c r="G124" s="82" t="s">
        <v>17</v>
      </c>
      <c r="H124" s="82">
        <v>3</v>
      </c>
      <c r="I124" s="103">
        <v>5.7735026918962582</v>
      </c>
      <c r="J124" s="103">
        <v>4</v>
      </c>
    </row>
    <row r="125" spans="1:10" s="97" customFormat="1">
      <c r="A125" s="82" t="s">
        <v>277</v>
      </c>
      <c r="B125" s="107">
        <v>45721</v>
      </c>
      <c r="C125" s="107"/>
      <c r="D125" s="82" t="s">
        <v>223</v>
      </c>
      <c r="E125" s="82" t="s">
        <v>278</v>
      </c>
      <c r="F125" s="82" t="s">
        <v>278</v>
      </c>
      <c r="G125" s="82" t="s">
        <v>17</v>
      </c>
      <c r="H125" s="82">
        <v>3</v>
      </c>
      <c r="I125" s="103">
        <v>5.7735026918962582</v>
      </c>
      <c r="J125" s="103">
        <v>4</v>
      </c>
    </row>
    <row r="126" spans="1:10" s="97" customFormat="1">
      <c r="A126" s="82" t="s">
        <v>279</v>
      </c>
      <c r="B126" s="107">
        <v>45721</v>
      </c>
      <c r="C126" s="107"/>
      <c r="D126" s="82" t="s">
        <v>223</v>
      </c>
      <c r="E126" s="82" t="s">
        <v>280</v>
      </c>
      <c r="F126" s="82" t="s">
        <v>280</v>
      </c>
      <c r="G126" s="82" t="s">
        <v>17</v>
      </c>
      <c r="H126" s="82">
        <v>3</v>
      </c>
      <c r="I126" s="103">
        <v>7.2168783648703219</v>
      </c>
      <c r="J126" s="103">
        <v>5</v>
      </c>
    </row>
    <row r="127" spans="1:10" s="97" customFormat="1">
      <c r="A127" s="82" t="s">
        <v>281</v>
      </c>
      <c r="B127" s="107">
        <v>45721</v>
      </c>
      <c r="C127" s="107"/>
      <c r="D127" s="82" t="s">
        <v>223</v>
      </c>
      <c r="E127" s="82" t="s">
        <v>282</v>
      </c>
      <c r="F127" s="82" t="s">
        <v>282</v>
      </c>
      <c r="G127" s="82" t="s">
        <v>17</v>
      </c>
      <c r="H127" s="82">
        <v>3</v>
      </c>
      <c r="I127" s="103">
        <v>7.2168783648703219</v>
      </c>
      <c r="J127" s="103">
        <v>5</v>
      </c>
    </row>
    <row r="128" spans="1:10" s="97" customFormat="1">
      <c r="A128" s="82" t="s">
        <v>283</v>
      </c>
      <c r="B128" s="107">
        <v>45721</v>
      </c>
      <c r="C128" s="107"/>
      <c r="D128" s="82" t="s">
        <v>223</v>
      </c>
      <c r="E128" s="82" t="s">
        <v>284</v>
      </c>
      <c r="F128" s="82" t="s">
        <v>284</v>
      </c>
      <c r="G128" s="82" t="s">
        <v>17</v>
      </c>
      <c r="H128" s="82">
        <v>3</v>
      </c>
      <c r="I128" s="103">
        <v>7.2168783648703219</v>
      </c>
      <c r="J128" s="103">
        <v>5</v>
      </c>
    </row>
    <row r="129" spans="1:10" s="97" customFormat="1">
      <c r="A129" s="82" t="s">
        <v>285</v>
      </c>
      <c r="B129" s="107">
        <v>45721</v>
      </c>
      <c r="C129" s="107"/>
      <c r="D129" s="82" t="s">
        <v>223</v>
      </c>
      <c r="E129" s="82" t="s">
        <v>286</v>
      </c>
      <c r="F129" s="82" t="s">
        <v>286</v>
      </c>
      <c r="G129" s="82" t="s">
        <v>17</v>
      </c>
      <c r="H129" s="82">
        <v>3</v>
      </c>
      <c r="I129" s="103">
        <v>7.2168783648703219</v>
      </c>
      <c r="J129" s="103">
        <v>5</v>
      </c>
    </row>
    <row r="130" spans="1:10" s="97" customFormat="1">
      <c r="A130" s="82" t="s">
        <v>287</v>
      </c>
      <c r="B130" s="107">
        <v>45721</v>
      </c>
      <c r="C130" s="107"/>
      <c r="D130" s="82" t="s">
        <v>223</v>
      </c>
      <c r="E130" s="82" t="s">
        <v>288</v>
      </c>
      <c r="F130" s="82" t="s">
        <v>288</v>
      </c>
      <c r="G130" s="82" t="s">
        <v>17</v>
      </c>
      <c r="H130" s="82">
        <v>3</v>
      </c>
      <c r="I130" s="103">
        <v>8.6602540378443873</v>
      </c>
      <c r="J130" s="103">
        <v>6</v>
      </c>
    </row>
    <row r="131" spans="1:10" s="97" customFormat="1">
      <c r="A131" s="82" t="s">
        <v>289</v>
      </c>
      <c r="B131" s="107">
        <v>45721</v>
      </c>
      <c r="C131" s="107"/>
      <c r="D131" s="82" t="s">
        <v>223</v>
      </c>
      <c r="E131" s="82" t="s">
        <v>290</v>
      </c>
      <c r="F131" s="82" t="s">
        <v>290</v>
      </c>
      <c r="G131" s="82" t="s">
        <v>17</v>
      </c>
      <c r="H131" s="82">
        <v>3</v>
      </c>
      <c r="I131" s="103">
        <v>8.6602540378443873</v>
      </c>
      <c r="J131" s="103">
        <v>6</v>
      </c>
    </row>
    <row r="132" spans="1:10" s="97" customFormat="1">
      <c r="A132" s="82" t="s">
        <v>291</v>
      </c>
      <c r="B132" s="107">
        <v>45721</v>
      </c>
      <c r="C132" s="107"/>
      <c r="D132" s="82" t="s">
        <v>223</v>
      </c>
      <c r="E132" s="82" t="s">
        <v>292</v>
      </c>
      <c r="F132" s="82" t="s">
        <v>292</v>
      </c>
      <c r="G132" s="82" t="s">
        <v>17</v>
      </c>
      <c r="H132" s="82">
        <v>3</v>
      </c>
      <c r="I132" s="103">
        <v>8.6602540378443873</v>
      </c>
      <c r="J132" s="103">
        <v>6</v>
      </c>
    </row>
    <row r="133" spans="1:10" s="97" customFormat="1">
      <c r="A133" s="82" t="s">
        <v>293</v>
      </c>
      <c r="B133" s="107">
        <v>45721</v>
      </c>
      <c r="C133" s="107"/>
      <c r="D133" s="82" t="s">
        <v>223</v>
      </c>
      <c r="E133" s="82" t="s">
        <v>294</v>
      </c>
      <c r="F133" s="82" t="s">
        <v>294</v>
      </c>
      <c r="G133" s="82" t="s">
        <v>17</v>
      </c>
      <c r="H133" s="82">
        <v>3</v>
      </c>
      <c r="I133" s="103">
        <v>8.6602540378443873</v>
      </c>
      <c r="J133" s="103">
        <v>6</v>
      </c>
    </row>
    <row r="134" spans="1:10" s="97" customFormat="1">
      <c r="A134" s="82" t="s">
        <v>295</v>
      </c>
      <c r="B134" s="107">
        <v>45721</v>
      </c>
      <c r="C134" s="107"/>
      <c r="D134" s="82" t="s">
        <v>223</v>
      </c>
      <c r="E134" s="82" t="s">
        <v>296</v>
      </c>
      <c r="F134" s="82" t="s">
        <v>296</v>
      </c>
      <c r="G134" s="82" t="s">
        <v>17</v>
      </c>
      <c r="H134" s="82">
        <v>3</v>
      </c>
      <c r="I134" s="103">
        <v>11.547005383792516</v>
      </c>
      <c r="J134" s="103">
        <v>8</v>
      </c>
    </row>
    <row r="135" spans="1:10" s="97" customFormat="1">
      <c r="A135" s="82" t="s">
        <v>297</v>
      </c>
      <c r="B135" s="107">
        <v>45721</v>
      </c>
      <c r="C135" s="107"/>
      <c r="D135" s="82" t="s">
        <v>223</v>
      </c>
      <c r="E135" s="82" t="s">
        <v>298</v>
      </c>
      <c r="F135" s="82" t="s">
        <v>298</v>
      </c>
      <c r="G135" s="82" t="s">
        <v>17</v>
      </c>
      <c r="H135" s="82">
        <v>3</v>
      </c>
      <c r="I135" s="103">
        <v>11.547005383792516</v>
      </c>
      <c r="J135" s="103">
        <v>8</v>
      </c>
    </row>
    <row r="136" spans="1:10" s="97" customFormat="1">
      <c r="A136" s="82" t="s">
        <v>299</v>
      </c>
      <c r="B136" s="107">
        <v>45721</v>
      </c>
      <c r="C136" s="107"/>
      <c r="D136" s="82" t="s">
        <v>223</v>
      </c>
      <c r="E136" s="82" t="s">
        <v>300</v>
      </c>
      <c r="F136" s="82" t="s">
        <v>300</v>
      </c>
      <c r="G136" s="82" t="s">
        <v>17</v>
      </c>
      <c r="H136" s="82">
        <v>3</v>
      </c>
      <c r="I136" s="103">
        <v>11.547005383792516</v>
      </c>
      <c r="J136" s="103">
        <v>8</v>
      </c>
    </row>
    <row r="137" spans="1:10" s="97" customFormat="1">
      <c r="A137" s="82" t="s">
        <v>301</v>
      </c>
      <c r="B137" s="107">
        <v>45721</v>
      </c>
      <c r="C137" s="107"/>
      <c r="D137" s="82" t="s">
        <v>223</v>
      </c>
      <c r="E137" s="82" t="s">
        <v>302</v>
      </c>
      <c r="F137" s="82" t="s">
        <v>302</v>
      </c>
      <c r="G137" s="82" t="s">
        <v>17</v>
      </c>
      <c r="H137" s="82">
        <v>3</v>
      </c>
      <c r="I137" s="103">
        <v>11.547005383792516</v>
      </c>
      <c r="J137" s="103">
        <v>8</v>
      </c>
    </row>
    <row r="138" spans="1:10" s="97" customFormat="1">
      <c r="A138" s="82" t="s">
        <v>303</v>
      </c>
      <c r="B138" s="107">
        <v>45721</v>
      </c>
      <c r="C138" s="107"/>
      <c r="D138" s="82" t="s">
        <v>223</v>
      </c>
      <c r="E138" s="82" t="s">
        <v>304</v>
      </c>
      <c r="F138" s="82" t="s">
        <v>304</v>
      </c>
      <c r="G138" s="82" t="s">
        <v>17</v>
      </c>
      <c r="H138" s="82">
        <v>3</v>
      </c>
      <c r="I138" s="103">
        <v>15.877132402714709</v>
      </c>
      <c r="J138" s="103">
        <v>11</v>
      </c>
    </row>
    <row r="139" spans="1:10" s="97" customFormat="1">
      <c r="A139" s="82" t="s">
        <v>305</v>
      </c>
      <c r="B139" s="107">
        <v>45721</v>
      </c>
      <c r="C139" s="107"/>
      <c r="D139" s="82" t="s">
        <v>223</v>
      </c>
      <c r="E139" s="82" t="s">
        <v>306</v>
      </c>
      <c r="F139" s="82" t="s">
        <v>306</v>
      </c>
      <c r="G139" s="82" t="s">
        <v>17</v>
      </c>
      <c r="H139" s="82">
        <v>3</v>
      </c>
      <c r="I139" s="103">
        <v>15.877132402714709</v>
      </c>
      <c r="J139" s="103">
        <v>11</v>
      </c>
    </row>
    <row r="140" spans="1:10" s="97" customFormat="1">
      <c r="A140" s="82" t="s">
        <v>307</v>
      </c>
      <c r="B140" s="107">
        <v>45721</v>
      </c>
      <c r="C140" s="107"/>
      <c r="D140" s="82" t="s">
        <v>223</v>
      </c>
      <c r="E140" s="82" t="s">
        <v>308</v>
      </c>
      <c r="F140" s="82" t="s">
        <v>308</v>
      </c>
      <c r="G140" s="82" t="s">
        <v>17</v>
      </c>
      <c r="H140" s="82">
        <v>3</v>
      </c>
      <c r="I140" s="103">
        <v>15.877132402714709</v>
      </c>
      <c r="J140" s="103">
        <v>11</v>
      </c>
    </row>
    <row r="141" spans="1:10" s="97" customFormat="1">
      <c r="A141" s="82" t="s">
        <v>309</v>
      </c>
      <c r="B141" s="107">
        <v>45721</v>
      </c>
      <c r="C141" s="107"/>
      <c r="D141" s="82" t="s">
        <v>223</v>
      </c>
      <c r="E141" s="82" t="s">
        <v>310</v>
      </c>
      <c r="F141" s="82" t="s">
        <v>310</v>
      </c>
      <c r="G141" s="82" t="s">
        <v>17</v>
      </c>
      <c r="H141" s="82">
        <v>3</v>
      </c>
      <c r="I141" s="103">
        <v>15.877132402714709</v>
      </c>
      <c r="J141" s="103">
        <v>11</v>
      </c>
    </row>
    <row r="142" spans="1:10" s="97" customFormat="1">
      <c r="A142" s="82" t="s">
        <v>311</v>
      </c>
      <c r="B142" s="107">
        <v>45721</v>
      </c>
      <c r="C142" s="107"/>
      <c r="D142" s="82" t="s">
        <v>223</v>
      </c>
      <c r="E142" s="82" t="s">
        <v>312</v>
      </c>
      <c r="F142" s="82" t="s">
        <v>312</v>
      </c>
      <c r="G142" s="82" t="s">
        <v>17</v>
      </c>
      <c r="H142" s="82">
        <v>3</v>
      </c>
      <c r="I142" s="103">
        <v>15.877132402714709</v>
      </c>
      <c r="J142" s="103">
        <v>11</v>
      </c>
    </row>
    <row r="143" spans="1:10" s="97" customFormat="1">
      <c r="A143" s="82" t="s">
        <v>313</v>
      </c>
      <c r="B143" s="107">
        <v>45721</v>
      </c>
      <c r="C143" s="107"/>
      <c r="D143" s="82" t="s">
        <v>223</v>
      </c>
      <c r="E143" s="82" t="s">
        <v>314</v>
      </c>
      <c r="F143" s="82" t="s">
        <v>314</v>
      </c>
      <c r="G143" s="82" t="s">
        <v>17</v>
      </c>
      <c r="H143" s="82">
        <v>3</v>
      </c>
      <c r="I143" s="103">
        <v>15.877132402714709</v>
      </c>
      <c r="J143" s="103">
        <v>11</v>
      </c>
    </row>
    <row r="144" spans="1:10" s="97" customFormat="1">
      <c r="A144" s="82" t="s">
        <v>315</v>
      </c>
      <c r="B144" s="107">
        <v>45721</v>
      </c>
      <c r="C144" s="107"/>
      <c r="D144" s="82" t="s">
        <v>223</v>
      </c>
      <c r="E144" s="82" t="s">
        <v>316</v>
      </c>
      <c r="F144" s="82" t="s">
        <v>316</v>
      </c>
      <c r="G144" s="82" t="s">
        <v>17</v>
      </c>
      <c r="H144" s="82">
        <v>3</v>
      </c>
      <c r="I144" s="103">
        <v>15.877132402714709</v>
      </c>
      <c r="J144" s="103">
        <v>11</v>
      </c>
    </row>
    <row r="145" spans="1:10" s="97" customFormat="1">
      <c r="A145" s="82" t="s">
        <v>317</v>
      </c>
      <c r="B145" s="107">
        <v>45721</v>
      </c>
      <c r="C145" s="107"/>
      <c r="D145" s="82" t="s">
        <v>223</v>
      </c>
      <c r="E145" s="82" t="s">
        <v>318</v>
      </c>
      <c r="F145" s="82" t="s">
        <v>318</v>
      </c>
      <c r="G145" s="82" t="s">
        <v>17</v>
      </c>
      <c r="H145" s="82">
        <v>3</v>
      </c>
      <c r="I145" s="103">
        <v>15.877132402714709</v>
      </c>
      <c r="J145" s="103">
        <v>11</v>
      </c>
    </row>
    <row r="146" spans="1:10" s="97" customFormat="1">
      <c r="A146" s="82" t="s">
        <v>319</v>
      </c>
      <c r="B146" s="107">
        <v>45856</v>
      </c>
      <c r="C146" s="107"/>
      <c r="D146" s="82" t="s">
        <v>320</v>
      </c>
      <c r="E146" s="82" t="s">
        <v>321</v>
      </c>
      <c r="F146" s="82" t="s">
        <v>321</v>
      </c>
      <c r="G146" s="82" t="s">
        <v>17</v>
      </c>
      <c r="H146" s="82">
        <v>1</v>
      </c>
      <c r="I146" s="103">
        <v>6.9565217391304346</v>
      </c>
      <c r="J146" s="103">
        <v>1.6</v>
      </c>
    </row>
    <row r="147" spans="1:10" s="97" customFormat="1">
      <c r="A147" s="82" t="s">
        <v>322</v>
      </c>
      <c r="B147" s="107">
        <v>45856</v>
      </c>
      <c r="C147" s="107"/>
      <c r="D147" s="82" t="s">
        <v>320</v>
      </c>
      <c r="E147" s="82" t="s">
        <v>323</v>
      </c>
      <c r="F147" s="82" t="s">
        <v>323</v>
      </c>
      <c r="G147" s="82" t="s">
        <v>17</v>
      </c>
      <c r="H147" s="82">
        <v>1</v>
      </c>
      <c r="I147" s="103">
        <v>9.5652173913043477</v>
      </c>
      <c r="J147" s="103">
        <v>2.2000000000000002</v>
      </c>
    </row>
    <row r="148" spans="1:10" s="97" customFormat="1">
      <c r="A148" s="82" t="s">
        <v>324</v>
      </c>
      <c r="B148" s="107">
        <v>45856</v>
      </c>
      <c r="C148" s="107"/>
      <c r="D148" s="82" t="s">
        <v>320</v>
      </c>
      <c r="E148" s="82" t="s">
        <v>325</v>
      </c>
      <c r="F148" s="82" t="s">
        <v>325</v>
      </c>
      <c r="G148" s="82" t="s">
        <v>17</v>
      </c>
      <c r="H148" s="82">
        <v>1</v>
      </c>
      <c r="I148" s="103">
        <v>13.043478260869565</v>
      </c>
      <c r="J148" s="103">
        <v>3</v>
      </c>
    </row>
    <row r="149" spans="1:10" s="97" customFormat="1">
      <c r="A149" s="82" t="s">
        <v>326</v>
      </c>
      <c r="B149" s="107">
        <v>45856</v>
      </c>
      <c r="C149" s="107"/>
      <c r="D149" s="82" t="s">
        <v>320</v>
      </c>
      <c r="E149" s="82" t="s">
        <v>327</v>
      </c>
      <c r="F149" s="82" t="s">
        <v>327</v>
      </c>
      <c r="G149" s="82" t="s">
        <v>17</v>
      </c>
      <c r="H149" s="82">
        <v>1</v>
      </c>
      <c r="I149" s="103">
        <v>14.347826086956522</v>
      </c>
      <c r="J149" s="103">
        <v>3.3</v>
      </c>
    </row>
    <row r="150" spans="1:10" s="97" customFormat="1">
      <c r="A150" s="82" t="s">
        <v>328</v>
      </c>
      <c r="B150" s="107">
        <v>45856</v>
      </c>
      <c r="C150" s="107"/>
      <c r="D150" s="82" t="s">
        <v>320</v>
      </c>
      <c r="E150" s="82" t="s">
        <v>329</v>
      </c>
      <c r="F150" s="82" t="s">
        <v>329</v>
      </c>
      <c r="G150" s="82" t="s">
        <v>17</v>
      </c>
      <c r="H150" s="82">
        <v>1</v>
      </c>
      <c r="I150" s="103">
        <v>15.652173913043478</v>
      </c>
      <c r="J150" s="103">
        <v>3.6</v>
      </c>
    </row>
    <row r="151" spans="1:10" s="97" customFormat="1">
      <c r="A151" s="82" t="s">
        <v>330</v>
      </c>
      <c r="B151" s="107">
        <v>45856</v>
      </c>
      <c r="C151" s="107"/>
      <c r="D151" s="82" t="s">
        <v>320</v>
      </c>
      <c r="E151" s="82" t="s">
        <v>331</v>
      </c>
      <c r="F151" s="82" t="s">
        <v>331</v>
      </c>
      <c r="G151" s="82" t="s">
        <v>17</v>
      </c>
      <c r="H151" s="82">
        <v>1</v>
      </c>
      <c r="I151" s="103">
        <v>17.391304347826086</v>
      </c>
      <c r="J151" s="103">
        <v>4</v>
      </c>
    </row>
    <row r="152" spans="1:10" s="97" customFormat="1">
      <c r="A152" s="82" t="s">
        <v>332</v>
      </c>
      <c r="B152" s="107">
        <v>45856</v>
      </c>
      <c r="C152" s="107"/>
      <c r="D152" s="82" t="s">
        <v>320</v>
      </c>
      <c r="E152" s="82" t="s">
        <v>333</v>
      </c>
      <c r="F152" s="82" t="s">
        <v>333</v>
      </c>
      <c r="G152" s="82" t="s">
        <v>17</v>
      </c>
      <c r="H152" s="82">
        <v>1</v>
      </c>
      <c r="I152" s="103">
        <v>20</v>
      </c>
      <c r="J152" s="103">
        <v>4.5999999999999996</v>
      </c>
    </row>
    <row r="153" spans="1:10" s="97" customFormat="1">
      <c r="A153" s="82" t="s">
        <v>334</v>
      </c>
      <c r="B153" s="107">
        <v>45856</v>
      </c>
      <c r="C153" s="107"/>
      <c r="D153" s="82" t="s">
        <v>320</v>
      </c>
      <c r="E153" s="82" t="s">
        <v>335</v>
      </c>
      <c r="F153" s="82" t="s">
        <v>335</v>
      </c>
      <c r="G153" s="82" t="s">
        <v>17</v>
      </c>
      <c r="H153" s="82">
        <v>1</v>
      </c>
      <c r="I153" s="103">
        <v>21.739130434782609</v>
      </c>
      <c r="J153" s="103">
        <v>5</v>
      </c>
    </row>
    <row r="154" spans="1:10" s="97" customFormat="1">
      <c r="A154" s="82" t="s">
        <v>336</v>
      </c>
      <c r="B154" s="107">
        <v>45856</v>
      </c>
      <c r="C154" s="107"/>
      <c r="D154" s="82" t="s">
        <v>320</v>
      </c>
      <c r="E154" s="82" t="s">
        <v>337</v>
      </c>
      <c r="F154" s="82" t="s">
        <v>337</v>
      </c>
      <c r="G154" s="82" t="s">
        <v>17</v>
      </c>
      <c r="H154" s="82">
        <v>1</v>
      </c>
      <c r="I154" s="103">
        <v>8.695652173913043</v>
      </c>
      <c r="J154" s="103">
        <v>2</v>
      </c>
    </row>
    <row r="155" spans="1:10" s="97" customFormat="1">
      <c r="A155" s="82" t="s">
        <v>338</v>
      </c>
      <c r="B155" s="107">
        <v>45856</v>
      </c>
      <c r="C155" s="107"/>
      <c r="D155" s="82" t="s">
        <v>320</v>
      </c>
      <c r="E155" s="82" t="s">
        <v>339</v>
      </c>
      <c r="F155" s="82" t="s">
        <v>339</v>
      </c>
      <c r="G155" s="82" t="s">
        <v>17</v>
      </c>
      <c r="H155" s="82">
        <v>1</v>
      </c>
      <c r="I155" s="103">
        <v>13.043478260869565</v>
      </c>
      <c r="J155" s="103">
        <v>3</v>
      </c>
    </row>
    <row r="156" spans="1:10" s="97" customFormat="1">
      <c r="A156" s="82" t="s">
        <v>340</v>
      </c>
      <c r="B156" s="107">
        <v>45856</v>
      </c>
      <c r="C156" s="107"/>
      <c r="D156" s="82" t="s">
        <v>320</v>
      </c>
      <c r="E156" s="82" t="s">
        <v>341</v>
      </c>
      <c r="F156" s="82" t="s">
        <v>341</v>
      </c>
      <c r="G156" s="82" t="s">
        <v>17</v>
      </c>
      <c r="H156" s="82">
        <v>1</v>
      </c>
      <c r="I156" s="103">
        <v>16</v>
      </c>
      <c r="J156" s="103">
        <v>3.68</v>
      </c>
    </row>
    <row r="157" spans="1:10" s="97" customFormat="1">
      <c r="A157" s="82" t="s">
        <v>342</v>
      </c>
      <c r="B157" s="107">
        <v>45856</v>
      </c>
      <c r="C157" s="107"/>
      <c r="D157" s="82" t="s">
        <v>320</v>
      </c>
      <c r="E157" s="82" t="s">
        <v>343</v>
      </c>
      <c r="F157" s="82" t="s">
        <v>343</v>
      </c>
      <c r="G157" s="82" t="s">
        <v>17</v>
      </c>
      <c r="H157" s="82">
        <v>1</v>
      </c>
      <c r="I157" s="103">
        <v>20</v>
      </c>
      <c r="J157" s="103">
        <v>4.5999999999999996</v>
      </c>
    </row>
    <row r="158" spans="1:10" s="97" customFormat="1">
      <c r="A158" s="82" t="s">
        <v>344</v>
      </c>
      <c r="B158" s="107">
        <v>45856</v>
      </c>
      <c r="C158" s="107"/>
      <c r="D158" s="82" t="s">
        <v>320</v>
      </c>
      <c r="E158" s="82" t="s">
        <v>345</v>
      </c>
      <c r="F158" s="82" t="s">
        <v>345</v>
      </c>
      <c r="G158" s="82" t="s">
        <v>17</v>
      </c>
      <c r="H158" s="82">
        <v>1</v>
      </c>
      <c r="I158" s="103">
        <v>21.739130434782609</v>
      </c>
      <c r="J158" s="103">
        <v>5</v>
      </c>
    </row>
    <row r="159" spans="1:10" s="97" customFormat="1">
      <c r="A159" s="82" t="s">
        <v>346</v>
      </c>
      <c r="B159" s="107">
        <v>45856</v>
      </c>
      <c r="C159" s="107"/>
      <c r="D159" s="82" t="s">
        <v>320</v>
      </c>
      <c r="E159" s="82" t="s">
        <v>347</v>
      </c>
      <c r="F159" s="82" t="s">
        <v>347</v>
      </c>
      <c r="G159" s="82" t="s">
        <v>17</v>
      </c>
      <c r="H159" s="82">
        <v>1</v>
      </c>
      <c r="I159" s="103">
        <v>13.043478260869565</v>
      </c>
      <c r="J159" s="103">
        <v>3</v>
      </c>
    </row>
    <row r="160" spans="1:10" s="97" customFormat="1">
      <c r="A160" s="82" t="s">
        <v>348</v>
      </c>
      <c r="B160" s="107">
        <v>45856</v>
      </c>
      <c r="C160" s="107"/>
      <c r="D160" s="82" t="s">
        <v>320</v>
      </c>
      <c r="E160" s="82" t="s">
        <v>349</v>
      </c>
      <c r="F160" s="82" t="s">
        <v>349</v>
      </c>
      <c r="G160" s="82" t="s">
        <v>17</v>
      </c>
      <c r="H160" s="82">
        <v>1</v>
      </c>
      <c r="I160" s="103">
        <v>16</v>
      </c>
      <c r="J160" s="103">
        <v>3.68</v>
      </c>
    </row>
    <row r="161" spans="1:10" s="97" customFormat="1">
      <c r="A161" s="82" t="s">
        <v>350</v>
      </c>
      <c r="B161" s="107">
        <v>45856</v>
      </c>
      <c r="C161" s="107"/>
      <c r="D161" s="82" t="s">
        <v>320</v>
      </c>
      <c r="E161" s="82" t="s">
        <v>351</v>
      </c>
      <c r="F161" s="82" t="s">
        <v>351</v>
      </c>
      <c r="G161" s="82" t="s">
        <v>17</v>
      </c>
      <c r="H161" s="82">
        <v>1</v>
      </c>
      <c r="I161" s="103">
        <v>20</v>
      </c>
      <c r="J161" s="103">
        <v>4.5999999999999996</v>
      </c>
    </row>
    <row r="162" spans="1:10" s="97" customFormat="1">
      <c r="A162" s="82" t="s">
        <v>352</v>
      </c>
      <c r="B162" s="107">
        <v>45856</v>
      </c>
      <c r="C162" s="107"/>
      <c r="D162" s="82" t="s">
        <v>320</v>
      </c>
      <c r="E162" s="82" t="s">
        <v>353</v>
      </c>
      <c r="F162" s="82" t="s">
        <v>353</v>
      </c>
      <c r="G162" s="82" t="s">
        <v>17</v>
      </c>
      <c r="H162" s="82">
        <v>1</v>
      </c>
      <c r="I162" s="103">
        <v>21.739130434782609</v>
      </c>
      <c r="J162" s="103">
        <v>5</v>
      </c>
    </row>
    <row r="163" spans="1:10" s="97" customFormat="1">
      <c r="A163" s="82" t="s">
        <v>354</v>
      </c>
      <c r="B163" s="107">
        <v>45856</v>
      </c>
      <c r="C163" s="107"/>
      <c r="D163" s="82" t="s">
        <v>320</v>
      </c>
      <c r="E163" s="82" t="s">
        <v>355</v>
      </c>
      <c r="F163" s="82" t="s">
        <v>355</v>
      </c>
      <c r="G163" s="82" t="s">
        <v>17</v>
      </c>
      <c r="H163" s="82">
        <v>3</v>
      </c>
      <c r="I163" s="103">
        <v>4.3301270189221936</v>
      </c>
      <c r="J163" s="103">
        <v>3</v>
      </c>
    </row>
    <row r="164" spans="1:10" s="97" customFormat="1">
      <c r="A164" s="82" t="s">
        <v>356</v>
      </c>
      <c r="B164" s="107">
        <v>45856</v>
      </c>
      <c r="C164" s="107"/>
      <c r="D164" s="82" t="s">
        <v>320</v>
      </c>
      <c r="E164" s="82" t="s">
        <v>357</v>
      </c>
      <c r="F164" s="82" t="s">
        <v>357</v>
      </c>
      <c r="G164" s="82" t="s">
        <v>17</v>
      </c>
      <c r="H164" s="82">
        <v>3</v>
      </c>
      <c r="I164" s="103">
        <v>5.7735026918962582</v>
      </c>
      <c r="J164" s="103">
        <v>4</v>
      </c>
    </row>
    <row r="165" spans="1:10" s="97" customFormat="1">
      <c r="A165" s="82" t="s">
        <v>358</v>
      </c>
      <c r="B165" s="107">
        <v>45856</v>
      </c>
      <c r="C165" s="107"/>
      <c r="D165" s="82" t="s">
        <v>320</v>
      </c>
      <c r="E165" s="82" t="s">
        <v>359</v>
      </c>
      <c r="F165" s="82" t="s">
        <v>359</v>
      </c>
      <c r="G165" s="82" t="s">
        <v>17</v>
      </c>
      <c r="H165" s="82">
        <v>3</v>
      </c>
      <c r="I165" s="103">
        <v>7.2168783648703219</v>
      </c>
      <c r="J165" s="103">
        <v>5</v>
      </c>
    </row>
    <row r="166" spans="1:10" s="97" customFormat="1">
      <c r="A166" s="82" t="s">
        <v>360</v>
      </c>
      <c r="B166" s="107">
        <v>45856</v>
      </c>
      <c r="C166" s="107"/>
      <c r="D166" s="82" t="s">
        <v>320</v>
      </c>
      <c r="E166" s="82" t="s">
        <v>361</v>
      </c>
      <c r="F166" s="82" t="s">
        <v>361</v>
      </c>
      <c r="G166" s="82" t="s">
        <v>17</v>
      </c>
      <c r="H166" s="82">
        <v>3</v>
      </c>
      <c r="I166" s="103">
        <v>8.6602540378443873</v>
      </c>
      <c r="J166" s="103">
        <v>6</v>
      </c>
    </row>
    <row r="167" spans="1:10" s="97" customFormat="1">
      <c r="A167" s="82" t="s">
        <v>362</v>
      </c>
      <c r="B167" s="107">
        <v>45856</v>
      </c>
      <c r="C167" s="107"/>
      <c r="D167" s="82" t="s">
        <v>320</v>
      </c>
      <c r="E167" s="82" t="s">
        <v>363</v>
      </c>
      <c r="F167" s="82" t="s">
        <v>363</v>
      </c>
      <c r="G167" s="82" t="s">
        <v>17</v>
      </c>
      <c r="H167" s="82">
        <v>3</v>
      </c>
      <c r="I167" s="103">
        <v>11.547005383792516</v>
      </c>
      <c r="J167" s="103">
        <v>8</v>
      </c>
    </row>
    <row r="168" spans="1:10" s="97" customFormat="1">
      <c r="A168" s="82" t="s">
        <v>364</v>
      </c>
      <c r="B168" s="107">
        <v>45856</v>
      </c>
      <c r="C168" s="107"/>
      <c r="D168" s="82" t="s">
        <v>320</v>
      </c>
      <c r="E168" s="82" t="s">
        <v>365</v>
      </c>
      <c r="F168" s="82" t="s">
        <v>365</v>
      </c>
      <c r="G168" s="82" t="s">
        <v>17</v>
      </c>
      <c r="H168" s="82">
        <v>3</v>
      </c>
      <c r="I168" s="103">
        <v>14.433756729740644</v>
      </c>
      <c r="J168" s="103">
        <v>10</v>
      </c>
    </row>
    <row r="169" spans="1:10" s="97" customFormat="1">
      <c r="A169" s="82" t="s">
        <v>366</v>
      </c>
      <c r="B169" s="107">
        <v>45856</v>
      </c>
      <c r="C169" s="107"/>
      <c r="D169" s="82" t="s">
        <v>320</v>
      </c>
      <c r="E169" s="82" t="s">
        <v>367</v>
      </c>
      <c r="F169" s="82" t="s">
        <v>367</v>
      </c>
      <c r="G169" s="82" t="s">
        <v>17</v>
      </c>
      <c r="H169" s="82">
        <v>3</v>
      </c>
      <c r="I169" s="103">
        <v>4.3301270189221936</v>
      </c>
      <c r="J169" s="103">
        <v>3</v>
      </c>
    </row>
    <row r="170" spans="1:10" s="97" customFormat="1">
      <c r="A170" s="82" t="s">
        <v>368</v>
      </c>
      <c r="B170" s="107">
        <v>45856</v>
      </c>
      <c r="C170" s="107"/>
      <c r="D170" s="82" t="s">
        <v>320</v>
      </c>
      <c r="E170" s="82" t="s">
        <v>369</v>
      </c>
      <c r="F170" s="82" t="s">
        <v>369</v>
      </c>
      <c r="G170" s="82" t="s">
        <v>17</v>
      </c>
      <c r="H170" s="82">
        <v>3</v>
      </c>
      <c r="I170" s="103">
        <v>5.7735026918962582</v>
      </c>
      <c r="J170" s="103">
        <v>4</v>
      </c>
    </row>
    <row r="171" spans="1:10" s="97" customFormat="1">
      <c r="A171" s="82" t="s">
        <v>370</v>
      </c>
      <c r="B171" s="107">
        <v>45856</v>
      </c>
      <c r="C171" s="107"/>
      <c r="D171" s="82" t="s">
        <v>320</v>
      </c>
      <c r="E171" s="82" t="s">
        <v>371</v>
      </c>
      <c r="F171" s="82" t="s">
        <v>371</v>
      </c>
      <c r="G171" s="82" t="s">
        <v>17</v>
      </c>
      <c r="H171" s="82">
        <v>3</v>
      </c>
      <c r="I171" s="103">
        <v>7.2168783648703219</v>
      </c>
      <c r="J171" s="103">
        <v>5</v>
      </c>
    </row>
    <row r="172" spans="1:10" s="97" customFormat="1">
      <c r="A172" s="82" t="s">
        <v>372</v>
      </c>
      <c r="B172" s="107">
        <v>45856</v>
      </c>
      <c r="C172" s="107"/>
      <c r="D172" s="82" t="s">
        <v>320</v>
      </c>
      <c r="E172" s="82" t="s">
        <v>373</v>
      </c>
      <c r="F172" s="82" t="s">
        <v>373</v>
      </c>
      <c r="G172" s="82" t="s">
        <v>17</v>
      </c>
      <c r="H172" s="82">
        <v>3</v>
      </c>
      <c r="I172" s="103">
        <v>8.6602540378443873</v>
      </c>
      <c r="J172" s="103">
        <v>6</v>
      </c>
    </row>
    <row r="173" spans="1:10" s="97" customFormat="1">
      <c r="A173" s="82" t="s">
        <v>374</v>
      </c>
      <c r="B173" s="107">
        <v>45856</v>
      </c>
      <c r="C173" s="107"/>
      <c r="D173" s="82" t="s">
        <v>320</v>
      </c>
      <c r="E173" s="82" t="s">
        <v>375</v>
      </c>
      <c r="F173" s="82" t="s">
        <v>375</v>
      </c>
      <c r="G173" s="82" t="s">
        <v>17</v>
      </c>
      <c r="H173" s="82">
        <v>3</v>
      </c>
      <c r="I173" s="103">
        <v>11.547005383792516</v>
      </c>
      <c r="J173" s="103">
        <v>8</v>
      </c>
    </row>
    <row r="174" spans="1:10" s="97" customFormat="1">
      <c r="A174" s="82" t="s">
        <v>376</v>
      </c>
      <c r="B174" s="107">
        <v>45856</v>
      </c>
      <c r="C174" s="107"/>
      <c r="D174" s="82" t="s">
        <v>320</v>
      </c>
      <c r="E174" s="82" t="s">
        <v>377</v>
      </c>
      <c r="F174" s="82" t="s">
        <v>377</v>
      </c>
      <c r="G174" s="82" t="s">
        <v>17</v>
      </c>
      <c r="H174" s="82">
        <v>3</v>
      </c>
      <c r="I174" s="103">
        <v>14.433756729740644</v>
      </c>
      <c r="J174" s="103">
        <v>10</v>
      </c>
    </row>
    <row r="175" spans="1:10" s="97" customFormat="1">
      <c r="A175" s="82" t="s">
        <v>378</v>
      </c>
      <c r="B175" s="107">
        <v>45916</v>
      </c>
      <c r="C175" s="107"/>
      <c r="D175" s="82" t="s">
        <v>320</v>
      </c>
      <c r="E175" s="82" t="s">
        <v>379</v>
      </c>
      <c r="F175" s="82" t="s">
        <v>379</v>
      </c>
      <c r="G175" s="82" t="s">
        <v>123</v>
      </c>
      <c r="H175" s="82">
        <v>3</v>
      </c>
      <c r="I175" s="103">
        <v>21.650635094610966</v>
      </c>
      <c r="J175" s="103">
        <v>15</v>
      </c>
    </row>
    <row r="176" spans="1:10" s="97" customFormat="1">
      <c r="A176" s="82" t="s">
        <v>380</v>
      </c>
      <c r="B176" s="107">
        <v>45916</v>
      </c>
      <c r="C176" s="107"/>
      <c r="D176" s="82" t="s">
        <v>320</v>
      </c>
      <c r="E176" s="82" t="s">
        <v>381</v>
      </c>
      <c r="F176" s="82" t="s">
        <v>381</v>
      </c>
      <c r="G176" s="82" t="s">
        <v>123</v>
      </c>
      <c r="H176" s="82">
        <v>3</v>
      </c>
      <c r="I176" s="103">
        <v>28.867513459481287</v>
      </c>
      <c r="J176" s="103">
        <v>20</v>
      </c>
    </row>
    <row r="177" spans="1:10" s="97" customFormat="1">
      <c r="A177" s="82" t="s">
        <v>382</v>
      </c>
      <c r="B177" s="107">
        <v>45916</v>
      </c>
      <c r="C177" s="107"/>
      <c r="D177" s="82" t="s">
        <v>320</v>
      </c>
      <c r="E177" s="82" t="s">
        <v>383</v>
      </c>
      <c r="F177" s="82" t="s">
        <v>383</v>
      </c>
      <c r="G177" s="82" t="s">
        <v>123</v>
      </c>
      <c r="H177" s="82">
        <v>3</v>
      </c>
      <c r="I177" s="103">
        <v>36.084391824351613</v>
      </c>
      <c r="J177" s="103">
        <v>25</v>
      </c>
    </row>
    <row r="178" spans="1:10" s="97" customFormat="1">
      <c r="A178" s="82" t="s">
        <v>384</v>
      </c>
      <c r="B178" s="107">
        <v>45916</v>
      </c>
      <c r="C178" s="107"/>
      <c r="D178" s="82" t="s">
        <v>320</v>
      </c>
      <c r="E178" s="82" t="s">
        <v>385</v>
      </c>
      <c r="F178" s="82" t="s">
        <v>385</v>
      </c>
      <c r="G178" s="82" t="s">
        <v>123</v>
      </c>
      <c r="H178" s="82">
        <v>3</v>
      </c>
      <c r="I178" s="103">
        <v>43.301270189221931</v>
      </c>
      <c r="J178" s="103">
        <v>30</v>
      </c>
    </row>
    <row r="179" spans="1:10" s="97" customFormat="1">
      <c r="A179" s="82" t="s">
        <v>386</v>
      </c>
      <c r="B179" s="107">
        <v>45916</v>
      </c>
      <c r="C179" s="107"/>
      <c r="D179" s="82" t="s">
        <v>320</v>
      </c>
      <c r="E179" s="82" t="s">
        <v>387</v>
      </c>
      <c r="F179" s="82" t="s">
        <v>387</v>
      </c>
      <c r="G179" s="82" t="s">
        <v>123</v>
      </c>
      <c r="H179" s="82">
        <v>3</v>
      </c>
      <c r="I179" s="103">
        <v>17.320508075688775</v>
      </c>
      <c r="J179" s="103">
        <v>12</v>
      </c>
    </row>
    <row r="180" spans="1:10" s="97" customFormat="1">
      <c r="A180" s="82" t="s">
        <v>388</v>
      </c>
      <c r="B180" s="107">
        <v>45916</v>
      </c>
      <c r="C180" s="107"/>
      <c r="D180" s="82" t="s">
        <v>320</v>
      </c>
      <c r="E180" s="82" t="s">
        <v>389</v>
      </c>
      <c r="F180" s="82" t="s">
        <v>389</v>
      </c>
      <c r="G180" s="82" t="s">
        <v>123</v>
      </c>
      <c r="H180" s="82">
        <v>3</v>
      </c>
      <c r="I180" s="103">
        <v>21.650635094610966</v>
      </c>
      <c r="J180" s="103">
        <v>15</v>
      </c>
    </row>
    <row r="181" spans="1:10" s="97" customFormat="1">
      <c r="A181" s="82" t="s">
        <v>390</v>
      </c>
      <c r="B181" s="107">
        <v>45916</v>
      </c>
      <c r="C181" s="107"/>
      <c r="D181" s="82" t="s">
        <v>320</v>
      </c>
      <c r="E181" s="82" t="s">
        <v>391</v>
      </c>
      <c r="F181" s="82" t="s">
        <v>391</v>
      </c>
      <c r="G181" s="82" t="s">
        <v>123</v>
      </c>
      <c r="H181" s="82">
        <v>3</v>
      </c>
      <c r="I181" s="103">
        <v>24.537386440559096</v>
      </c>
      <c r="J181" s="103">
        <v>17</v>
      </c>
    </row>
    <row r="182" spans="1:10" s="97" customFormat="1">
      <c r="A182" s="82" t="s">
        <v>392</v>
      </c>
      <c r="B182" s="107">
        <v>45916</v>
      </c>
      <c r="C182" s="107"/>
      <c r="D182" s="82" t="s">
        <v>320</v>
      </c>
      <c r="E182" s="82" t="s">
        <v>393</v>
      </c>
      <c r="F182" s="82" t="s">
        <v>393</v>
      </c>
      <c r="G182" s="82" t="s">
        <v>123</v>
      </c>
      <c r="H182" s="82">
        <v>3</v>
      </c>
      <c r="I182" s="103">
        <v>28.867513459481287</v>
      </c>
      <c r="J182" s="103">
        <v>20</v>
      </c>
    </row>
    <row r="183" spans="1:10" s="97" customFormat="1">
      <c r="A183" s="82" t="s">
        <v>394</v>
      </c>
      <c r="B183" s="107">
        <v>45916</v>
      </c>
      <c r="C183" s="107"/>
      <c r="D183" s="82" t="s">
        <v>320</v>
      </c>
      <c r="E183" s="82" t="s">
        <v>395</v>
      </c>
      <c r="F183" s="82" t="s">
        <v>395</v>
      </c>
      <c r="G183" s="82" t="s">
        <v>123</v>
      </c>
      <c r="H183" s="82">
        <v>3</v>
      </c>
      <c r="I183" s="103">
        <v>36.084391824351613</v>
      </c>
      <c r="J183" s="103">
        <v>25</v>
      </c>
    </row>
    <row r="184" spans="1:10" s="97" customFormat="1">
      <c r="A184" s="82" t="s">
        <v>396</v>
      </c>
      <c r="B184" s="107">
        <v>45916</v>
      </c>
      <c r="C184" s="107"/>
      <c r="D184" s="82" t="s">
        <v>320</v>
      </c>
      <c r="E184" s="82" t="s">
        <v>397</v>
      </c>
      <c r="F184" s="82" t="s">
        <v>397</v>
      </c>
      <c r="G184" s="82" t="s">
        <v>123</v>
      </c>
      <c r="H184" s="82">
        <v>3</v>
      </c>
      <c r="I184" s="103">
        <v>43.301270189221931</v>
      </c>
      <c r="J184" s="103">
        <v>30</v>
      </c>
    </row>
    <row r="185" spans="1:10" s="97" customFormat="1">
      <c r="A185" s="82" t="s">
        <v>398</v>
      </c>
      <c r="B185" s="107">
        <v>45916</v>
      </c>
      <c r="C185" s="107"/>
      <c r="D185" s="82" t="s">
        <v>320</v>
      </c>
      <c r="E185" s="82" t="s">
        <v>399</v>
      </c>
      <c r="F185" s="82" t="s">
        <v>399</v>
      </c>
      <c r="G185" s="82" t="s">
        <v>123</v>
      </c>
      <c r="H185" s="82">
        <v>3</v>
      </c>
      <c r="I185" s="103">
        <v>43.301270189221931</v>
      </c>
      <c r="J185" s="103">
        <v>30</v>
      </c>
    </row>
    <row r="186" spans="1:10" s="97" customFormat="1">
      <c r="A186" s="82" t="s">
        <v>400</v>
      </c>
      <c r="B186" s="107">
        <v>45916</v>
      </c>
      <c r="C186" s="107"/>
      <c r="D186" s="82" t="s">
        <v>320</v>
      </c>
      <c r="E186" s="82" t="s">
        <v>401</v>
      </c>
      <c r="F186" s="82" t="s">
        <v>401</v>
      </c>
      <c r="G186" s="82" t="s">
        <v>123</v>
      </c>
      <c r="H186" s="82">
        <v>3</v>
      </c>
      <c r="I186" s="103">
        <v>47.631397208144129</v>
      </c>
      <c r="J186" s="103">
        <v>33</v>
      </c>
    </row>
    <row r="187" spans="1:10" s="97" customFormat="1">
      <c r="A187" s="82" t="s">
        <v>402</v>
      </c>
      <c r="B187" s="107">
        <v>45916</v>
      </c>
      <c r="C187" s="107"/>
      <c r="D187" s="82" t="s">
        <v>320</v>
      </c>
      <c r="E187" s="82" t="s">
        <v>403</v>
      </c>
      <c r="F187" s="82" t="s">
        <v>403</v>
      </c>
      <c r="G187" s="82" t="s">
        <v>123</v>
      </c>
      <c r="H187" s="82">
        <v>3</v>
      </c>
      <c r="I187" s="103">
        <v>51.96152422706632</v>
      </c>
      <c r="J187" s="103">
        <v>36</v>
      </c>
    </row>
    <row r="188" spans="1:10" s="97" customFormat="1">
      <c r="A188" s="82" t="s">
        <v>404</v>
      </c>
      <c r="B188" s="107">
        <v>45916</v>
      </c>
      <c r="C188" s="107"/>
      <c r="D188" s="82" t="s">
        <v>320</v>
      </c>
      <c r="E188" s="82" t="s">
        <v>405</v>
      </c>
      <c r="F188" s="82" t="s">
        <v>405</v>
      </c>
      <c r="G188" s="82" t="s">
        <v>123</v>
      </c>
      <c r="H188" s="82">
        <v>3</v>
      </c>
      <c r="I188" s="103">
        <v>54.126587736527419</v>
      </c>
      <c r="J188" s="103">
        <v>37.5</v>
      </c>
    </row>
    <row r="189" spans="1:10" s="97" customFormat="1">
      <c r="A189" s="82" t="s">
        <v>406</v>
      </c>
      <c r="B189" s="107">
        <v>45916</v>
      </c>
      <c r="C189" s="107"/>
      <c r="D189" s="82" t="s">
        <v>320</v>
      </c>
      <c r="E189" s="82" t="s">
        <v>407</v>
      </c>
      <c r="F189" s="82" t="s">
        <v>407</v>
      </c>
      <c r="G189" s="82" t="s">
        <v>123</v>
      </c>
      <c r="H189" s="82">
        <v>3</v>
      </c>
      <c r="I189" s="103">
        <v>57.735026918962575</v>
      </c>
      <c r="J189" s="103">
        <v>40</v>
      </c>
    </row>
    <row r="190" spans="1:10" s="97" customFormat="1">
      <c r="A190" s="82" t="s">
        <v>408</v>
      </c>
      <c r="B190" s="107">
        <v>45916</v>
      </c>
      <c r="C190" s="107"/>
      <c r="D190" s="82" t="s">
        <v>320</v>
      </c>
      <c r="E190" s="82" t="s">
        <v>409</v>
      </c>
      <c r="F190" s="82" t="s">
        <v>409</v>
      </c>
      <c r="G190" s="82" t="s">
        <v>123</v>
      </c>
      <c r="H190" s="82">
        <v>3</v>
      </c>
      <c r="I190" s="103">
        <v>72.168783648703226</v>
      </c>
      <c r="J190" s="103">
        <v>50</v>
      </c>
    </row>
    <row r="191" spans="1:10" s="97" customFormat="1">
      <c r="A191" s="82" t="s">
        <v>410</v>
      </c>
      <c r="B191" s="107">
        <v>45916</v>
      </c>
      <c r="C191" s="107"/>
      <c r="D191" s="82" t="s">
        <v>320</v>
      </c>
      <c r="E191" s="82" t="s">
        <v>411</v>
      </c>
      <c r="F191" s="82" t="s">
        <v>411</v>
      </c>
      <c r="G191" s="82" t="s">
        <v>412</v>
      </c>
      <c r="H191" s="82">
        <v>3</v>
      </c>
      <c r="I191" s="103">
        <v>86.602540378443862</v>
      </c>
      <c r="J191" s="103">
        <v>60</v>
      </c>
    </row>
    <row r="192" spans="1:10" s="97" customFormat="1">
      <c r="A192" s="82" t="s">
        <v>413</v>
      </c>
      <c r="B192" s="107">
        <v>45763</v>
      </c>
      <c r="C192" s="107"/>
      <c r="D192" s="82" t="s">
        <v>414</v>
      </c>
      <c r="E192" s="82" t="s">
        <v>415</v>
      </c>
      <c r="F192" s="82" t="s">
        <v>415</v>
      </c>
      <c r="G192" s="82" t="s">
        <v>17</v>
      </c>
      <c r="H192" s="82">
        <v>1</v>
      </c>
      <c r="I192" s="103">
        <v>1.3043478260869565</v>
      </c>
      <c r="J192" s="103">
        <v>0.3</v>
      </c>
    </row>
    <row r="193" spans="1:10" s="97" customFormat="1">
      <c r="A193" s="82" t="s">
        <v>416</v>
      </c>
      <c r="B193" s="107">
        <v>45763</v>
      </c>
      <c r="C193" s="107"/>
      <c r="D193" s="82" t="s">
        <v>414</v>
      </c>
      <c r="E193" s="82" t="s">
        <v>417</v>
      </c>
      <c r="F193" s="82" t="s">
        <v>417</v>
      </c>
      <c r="G193" s="82" t="s">
        <v>17</v>
      </c>
      <c r="H193" s="82">
        <v>1</v>
      </c>
      <c r="I193" s="103">
        <v>1.5217391304347827</v>
      </c>
      <c r="J193" s="103">
        <v>0.35</v>
      </c>
    </row>
    <row r="194" spans="1:10" s="97" customFormat="1">
      <c r="A194" s="82" t="s">
        <v>418</v>
      </c>
      <c r="B194" s="107">
        <v>45763</v>
      </c>
      <c r="C194" s="107"/>
      <c r="D194" s="82" t="s">
        <v>414</v>
      </c>
      <c r="E194" s="82" t="s">
        <v>419</v>
      </c>
      <c r="F194" s="82" t="s">
        <v>419</v>
      </c>
      <c r="G194" s="82" t="s">
        <v>17</v>
      </c>
      <c r="H194" s="82">
        <v>1</v>
      </c>
      <c r="I194" s="103">
        <v>1.7391304347826086</v>
      </c>
      <c r="J194" s="103">
        <v>0.4</v>
      </c>
    </row>
    <row r="195" spans="1:10" s="97" customFormat="1">
      <c r="A195" s="82" t="s">
        <v>420</v>
      </c>
      <c r="B195" s="107">
        <v>45763</v>
      </c>
      <c r="C195" s="107"/>
      <c r="D195" s="82" t="s">
        <v>414</v>
      </c>
      <c r="E195" s="82" t="s">
        <v>421</v>
      </c>
      <c r="F195" s="82" t="s">
        <v>421</v>
      </c>
      <c r="G195" s="82" t="s">
        <v>17</v>
      </c>
      <c r="H195" s="82">
        <v>1</v>
      </c>
      <c r="I195" s="103">
        <v>1.9565217391304348</v>
      </c>
      <c r="J195" s="103">
        <v>0.45</v>
      </c>
    </row>
    <row r="196" spans="1:10" s="97" customFormat="1">
      <c r="A196" s="82" t="s">
        <v>422</v>
      </c>
      <c r="B196" s="107">
        <v>45763</v>
      </c>
      <c r="C196" s="107"/>
      <c r="D196" s="82" t="s">
        <v>414</v>
      </c>
      <c r="E196" s="82" t="s">
        <v>423</v>
      </c>
      <c r="F196" s="82" t="s">
        <v>423</v>
      </c>
      <c r="G196" s="82" t="s">
        <v>17</v>
      </c>
      <c r="H196" s="82">
        <v>1</v>
      </c>
      <c r="I196" s="103">
        <v>2.1739130434782608</v>
      </c>
      <c r="J196" s="103">
        <v>0.5</v>
      </c>
    </row>
    <row r="197" spans="1:10" s="97" customFormat="1">
      <c r="A197" s="82" t="s">
        <v>424</v>
      </c>
      <c r="B197" s="107">
        <v>45763</v>
      </c>
      <c r="C197" s="107"/>
      <c r="D197" s="82" t="s">
        <v>414</v>
      </c>
      <c r="E197" s="82" t="s">
        <v>425</v>
      </c>
      <c r="F197" s="82" t="s">
        <v>425</v>
      </c>
      <c r="G197" s="82" t="s">
        <v>17</v>
      </c>
      <c r="H197" s="82">
        <v>1</v>
      </c>
      <c r="I197" s="103">
        <v>2.6086956521739131</v>
      </c>
      <c r="J197" s="103">
        <v>0.6</v>
      </c>
    </row>
    <row r="198" spans="1:10" s="97" customFormat="1">
      <c r="A198" s="82" t="s">
        <v>426</v>
      </c>
      <c r="B198" s="107">
        <v>45763</v>
      </c>
      <c r="C198" s="107"/>
      <c r="D198" s="82" t="s">
        <v>414</v>
      </c>
      <c r="E198" s="82" t="s">
        <v>427</v>
      </c>
      <c r="F198" s="82" t="s">
        <v>427</v>
      </c>
      <c r="G198" s="82" t="s">
        <v>17</v>
      </c>
      <c r="H198" s="82">
        <v>1</v>
      </c>
      <c r="I198" s="103">
        <v>3.0434782608695654</v>
      </c>
      <c r="J198" s="103">
        <v>0.7</v>
      </c>
    </row>
    <row r="199" spans="1:10" s="97" customFormat="1">
      <c r="A199" s="82" t="s">
        <v>428</v>
      </c>
      <c r="B199" s="107">
        <v>45763</v>
      </c>
      <c r="C199" s="107"/>
      <c r="D199" s="82" t="s">
        <v>414</v>
      </c>
      <c r="E199" s="82" t="s">
        <v>429</v>
      </c>
      <c r="F199" s="82" t="s">
        <v>429</v>
      </c>
      <c r="G199" s="82" t="s">
        <v>17</v>
      </c>
      <c r="H199" s="82">
        <v>1</v>
      </c>
      <c r="I199" s="103">
        <v>3.4782608695652173</v>
      </c>
      <c r="J199" s="103">
        <v>0.8</v>
      </c>
    </row>
    <row r="200" spans="1:10" s="97" customFormat="1">
      <c r="A200" s="82" t="s">
        <v>430</v>
      </c>
      <c r="B200" s="107">
        <v>45763</v>
      </c>
      <c r="C200" s="107"/>
      <c r="D200" s="82" t="s">
        <v>414</v>
      </c>
      <c r="E200" s="82" t="s">
        <v>431</v>
      </c>
      <c r="F200" s="82" t="s">
        <v>431</v>
      </c>
      <c r="G200" s="82" t="s">
        <v>17</v>
      </c>
      <c r="H200" s="82">
        <v>1</v>
      </c>
      <c r="I200" s="103">
        <v>3.9130434782608696</v>
      </c>
      <c r="J200" s="103">
        <v>0.9</v>
      </c>
    </row>
    <row r="201" spans="1:10" s="97" customFormat="1">
      <c r="A201" s="82" t="s">
        <v>432</v>
      </c>
      <c r="B201" s="107">
        <v>45763</v>
      </c>
      <c r="C201" s="107"/>
      <c r="D201" s="82" t="s">
        <v>414</v>
      </c>
      <c r="E201" s="82" t="s">
        <v>433</v>
      </c>
      <c r="F201" s="82" t="s">
        <v>433</v>
      </c>
      <c r="G201" s="82" t="s">
        <v>17</v>
      </c>
      <c r="H201" s="82">
        <v>1</v>
      </c>
      <c r="I201" s="103">
        <v>4.3478260869565215</v>
      </c>
      <c r="J201" s="103">
        <v>1</v>
      </c>
    </row>
    <row r="202" spans="1:10" s="97" customFormat="1">
      <c r="A202" s="82" t="s">
        <v>434</v>
      </c>
      <c r="B202" s="107">
        <v>45763</v>
      </c>
      <c r="C202" s="107"/>
      <c r="D202" s="82" t="s">
        <v>414</v>
      </c>
      <c r="E202" s="82" t="s">
        <v>435</v>
      </c>
      <c r="F202" s="82" t="s">
        <v>435</v>
      </c>
      <c r="G202" s="82" t="s">
        <v>17</v>
      </c>
      <c r="H202" s="82">
        <v>1</v>
      </c>
      <c r="I202" s="103">
        <v>6.9565217391304346</v>
      </c>
      <c r="J202" s="103">
        <v>1.6</v>
      </c>
    </row>
    <row r="203" spans="1:10" s="97" customFormat="1">
      <c r="A203" s="82" t="s">
        <v>436</v>
      </c>
      <c r="B203" s="107">
        <v>45763</v>
      </c>
      <c r="C203" s="107"/>
      <c r="D203" s="82" t="s">
        <v>414</v>
      </c>
      <c r="E203" s="82" t="s">
        <v>437</v>
      </c>
      <c r="F203" s="82" t="s">
        <v>437</v>
      </c>
      <c r="G203" s="82" t="s">
        <v>17</v>
      </c>
      <c r="H203" s="82">
        <v>1</v>
      </c>
      <c r="I203" s="103">
        <v>7.8260869565217392</v>
      </c>
      <c r="J203" s="103">
        <v>1.8</v>
      </c>
    </row>
    <row r="204" spans="1:10" s="97" customFormat="1">
      <c r="A204" s="82" t="s">
        <v>438</v>
      </c>
      <c r="B204" s="107">
        <v>45763</v>
      </c>
      <c r="C204" s="107"/>
      <c r="D204" s="82" t="s">
        <v>414</v>
      </c>
      <c r="E204" s="82" t="s">
        <v>439</v>
      </c>
      <c r="F204" s="82" t="s">
        <v>439</v>
      </c>
      <c r="G204" s="82" t="s">
        <v>17</v>
      </c>
      <c r="H204" s="82">
        <v>1</v>
      </c>
      <c r="I204" s="103">
        <v>8.695652173913043</v>
      </c>
      <c r="J204" s="103">
        <v>2</v>
      </c>
    </row>
    <row r="205" spans="1:10" s="97" customFormat="1">
      <c r="A205" s="82" t="s">
        <v>440</v>
      </c>
      <c r="B205" s="107">
        <v>45763</v>
      </c>
      <c r="C205" s="107"/>
      <c r="D205" s="82" t="s">
        <v>414</v>
      </c>
      <c r="E205" s="82" t="s">
        <v>441</v>
      </c>
      <c r="F205" s="82" t="s">
        <v>441</v>
      </c>
      <c r="G205" s="82" t="s">
        <v>17</v>
      </c>
      <c r="H205" s="82">
        <v>1</v>
      </c>
      <c r="I205" s="103">
        <v>13.043478260869565</v>
      </c>
      <c r="J205" s="103">
        <v>3</v>
      </c>
    </row>
    <row r="206" spans="1:10" s="97" customFormat="1">
      <c r="A206" s="82" t="s">
        <v>442</v>
      </c>
      <c r="B206" s="107">
        <v>45763</v>
      </c>
      <c r="C206" s="107"/>
      <c r="D206" s="82" t="s">
        <v>414</v>
      </c>
      <c r="E206" s="82" t="s">
        <v>443</v>
      </c>
      <c r="F206" s="82" t="s">
        <v>443</v>
      </c>
      <c r="G206" s="82" t="s">
        <v>17</v>
      </c>
      <c r="H206" s="82">
        <v>1</v>
      </c>
      <c r="I206" s="103">
        <v>16</v>
      </c>
      <c r="J206" s="103">
        <v>3.68</v>
      </c>
    </row>
    <row r="207" spans="1:10" s="97" customFormat="1">
      <c r="A207" s="82" t="s">
        <v>444</v>
      </c>
      <c r="B207" s="107">
        <v>45763</v>
      </c>
      <c r="C207" s="107"/>
      <c r="D207" s="82" t="s">
        <v>414</v>
      </c>
      <c r="E207" s="82" t="s">
        <v>445</v>
      </c>
      <c r="F207" s="82" t="s">
        <v>445</v>
      </c>
      <c r="G207" s="82" t="s">
        <v>17</v>
      </c>
      <c r="H207" s="82">
        <v>1</v>
      </c>
      <c r="I207" s="103">
        <v>20</v>
      </c>
      <c r="J207" s="103">
        <v>4.5999999999999996</v>
      </c>
    </row>
    <row r="208" spans="1:10" s="97" customFormat="1">
      <c r="A208" s="82" t="s">
        <v>446</v>
      </c>
      <c r="B208" s="107">
        <v>45763</v>
      </c>
      <c r="C208" s="107"/>
      <c r="D208" s="82" t="s">
        <v>414</v>
      </c>
      <c r="E208" s="82" t="s">
        <v>447</v>
      </c>
      <c r="F208" s="82" t="s">
        <v>447</v>
      </c>
      <c r="G208" s="82" t="s">
        <v>17</v>
      </c>
      <c r="H208" s="82">
        <v>1</v>
      </c>
      <c r="I208" s="103">
        <v>21.739130434782609</v>
      </c>
      <c r="J208" s="103">
        <v>5</v>
      </c>
    </row>
    <row r="209" spans="1:10" s="97" customFormat="1">
      <c r="A209" s="82" t="s">
        <v>448</v>
      </c>
      <c r="B209" s="107">
        <v>45763</v>
      </c>
      <c r="C209" s="107"/>
      <c r="D209" s="82" t="s">
        <v>414</v>
      </c>
      <c r="E209" s="82" t="s">
        <v>449</v>
      </c>
      <c r="F209" s="82" t="s">
        <v>449</v>
      </c>
      <c r="G209" s="82" t="s">
        <v>17</v>
      </c>
      <c r="H209" s="82">
        <v>1</v>
      </c>
      <c r="I209" s="103">
        <v>13.043478260869565</v>
      </c>
      <c r="J209" s="103">
        <v>3</v>
      </c>
    </row>
    <row r="210" spans="1:10" s="97" customFormat="1">
      <c r="A210" s="82" t="s">
        <v>450</v>
      </c>
      <c r="B210" s="107">
        <v>45763</v>
      </c>
      <c r="C210" s="107"/>
      <c r="D210" s="82" t="s">
        <v>414</v>
      </c>
      <c r="E210" s="82" t="s">
        <v>451</v>
      </c>
      <c r="F210" s="82" t="s">
        <v>451</v>
      </c>
      <c r="G210" s="82" t="s">
        <v>17</v>
      </c>
      <c r="H210" s="82">
        <v>1</v>
      </c>
      <c r="I210" s="103">
        <v>16</v>
      </c>
      <c r="J210" s="103">
        <v>3.68</v>
      </c>
    </row>
    <row r="211" spans="1:10" s="97" customFormat="1">
      <c r="A211" s="82" t="s">
        <v>452</v>
      </c>
      <c r="B211" s="107">
        <v>45763</v>
      </c>
      <c r="C211" s="107"/>
      <c r="D211" s="82" t="s">
        <v>414</v>
      </c>
      <c r="E211" s="82" t="s">
        <v>453</v>
      </c>
      <c r="F211" s="82" t="s">
        <v>453</v>
      </c>
      <c r="G211" s="82" t="s">
        <v>17</v>
      </c>
      <c r="H211" s="82">
        <v>1</v>
      </c>
      <c r="I211" s="103">
        <v>20</v>
      </c>
      <c r="J211" s="103">
        <v>4.5999999999999996</v>
      </c>
    </row>
    <row r="212" spans="1:10" s="97" customFormat="1">
      <c r="A212" s="82" t="s">
        <v>454</v>
      </c>
      <c r="B212" s="107">
        <v>45763</v>
      </c>
      <c r="C212" s="107"/>
      <c r="D212" s="82" t="s">
        <v>414</v>
      </c>
      <c r="E212" s="82" t="s">
        <v>455</v>
      </c>
      <c r="F212" s="82" t="s">
        <v>455</v>
      </c>
      <c r="G212" s="82" t="s">
        <v>17</v>
      </c>
      <c r="H212" s="82">
        <v>1</v>
      </c>
      <c r="I212" s="103">
        <v>21.739130434782609</v>
      </c>
      <c r="J212" s="103">
        <v>5</v>
      </c>
    </row>
    <row r="213" spans="1:10" s="97" customFormat="1">
      <c r="A213" s="82" t="s">
        <v>456</v>
      </c>
      <c r="B213" s="107">
        <v>45863</v>
      </c>
      <c r="C213" s="107"/>
      <c r="D213" s="82" t="s">
        <v>414</v>
      </c>
      <c r="E213" s="82" t="s">
        <v>457</v>
      </c>
      <c r="F213" s="82" t="s">
        <v>457</v>
      </c>
      <c r="G213" s="82" t="s">
        <v>123</v>
      </c>
      <c r="H213" s="82">
        <v>1</v>
      </c>
      <c r="I213" s="103">
        <v>26.086956521739129</v>
      </c>
      <c r="J213" s="103">
        <v>6</v>
      </c>
    </row>
    <row r="214" spans="1:10" s="97" customFormat="1">
      <c r="A214" s="108" t="s">
        <v>458</v>
      </c>
      <c r="B214" s="107">
        <v>45804</v>
      </c>
      <c r="C214" s="107"/>
      <c r="D214" s="82" t="s">
        <v>414</v>
      </c>
      <c r="E214" s="82" t="s">
        <v>459</v>
      </c>
      <c r="F214" s="82" t="s">
        <v>459</v>
      </c>
      <c r="G214" s="82" t="s">
        <v>17</v>
      </c>
      <c r="H214" s="82">
        <v>1</v>
      </c>
      <c r="I214" s="103">
        <v>2.6086956521739131</v>
      </c>
      <c r="J214" s="103">
        <v>0.6</v>
      </c>
    </row>
    <row r="215" spans="1:10" s="97" customFormat="1">
      <c r="A215" s="108" t="s">
        <v>460</v>
      </c>
      <c r="B215" s="107">
        <v>45804</v>
      </c>
      <c r="C215" s="107"/>
      <c r="D215" s="82" t="s">
        <v>414</v>
      </c>
      <c r="E215" s="82" t="s">
        <v>461</v>
      </c>
      <c r="F215" s="82" t="s">
        <v>461</v>
      </c>
      <c r="G215" s="82" t="s">
        <v>17</v>
      </c>
      <c r="H215" s="82">
        <v>1</v>
      </c>
      <c r="I215" s="103">
        <v>3.0434782608695654</v>
      </c>
      <c r="J215" s="103">
        <v>0.7</v>
      </c>
    </row>
    <row r="216" spans="1:10" s="97" customFormat="1">
      <c r="A216" s="108" t="s">
        <v>462</v>
      </c>
      <c r="B216" s="107">
        <v>45804</v>
      </c>
      <c r="C216" s="107"/>
      <c r="D216" s="82" t="s">
        <v>414</v>
      </c>
      <c r="E216" s="82" t="s">
        <v>463</v>
      </c>
      <c r="F216" s="82" t="s">
        <v>463</v>
      </c>
      <c r="G216" s="82" t="s">
        <v>17</v>
      </c>
      <c r="H216" s="82">
        <v>1</v>
      </c>
      <c r="I216" s="103">
        <v>3.4782608695652173</v>
      </c>
      <c r="J216" s="103">
        <v>0.8</v>
      </c>
    </row>
    <row r="217" spans="1:10" s="97" customFormat="1">
      <c r="A217" s="108" t="s">
        <v>464</v>
      </c>
      <c r="B217" s="107">
        <v>45804</v>
      </c>
      <c r="C217" s="107"/>
      <c r="D217" s="82" t="s">
        <v>414</v>
      </c>
      <c r="E217" s="82" t="s">
        <v>465</v>
      </c>
      <c r="F217" s="82" t="s">
        <v>465</v>
      </c>
      <c r="G217" s="82" t="s">
        <v>17</v>
      </c>
      <c r="H217" s="82">
        <v>1</v>
      </c>
      <c r="I217" s="103">
        <v>3.9130434782608696</v>
      </c>
      <c r="J217" s="103">
        <v>0.9</v>
      </c>
    </row>
    <row r="218" spans="1:10" s="97" customFormat="1">
      <c r="A218" s="108" t="s">
        <v>466</v>
      </c>
      <c r="B218" s="107">
        <v>45804</v>
      </c>
      <c r="C218" s="107"/>
      <c r="D218" s="82" t="s">
        <v>414</v>
      </c>
      <c r="E218" s="82" t="s">
        <v>467</v>
      </c>
      <c r="F218" s="82" t="s">
        <v>467</v>
      </c>
      <c r="G218" s="82" t="s">
        <v>17</v>
      </c>
      <c r="H218" s="82">
        <v>1</v>
      </c>
      <c r="I218" s="103">
        <v>4.3478260869565215</v>
      </c>
      <c r="J218" s="103">
        <v>1</v>
      </c>
    </row>
    <row r="219" spans="1:10" s="97" customFormat="1">
      <c r="A219" s="108" t="s">
        <v>468</v>
      </c>
      <c r="B219" s="107">
        <v>45804</v>
      </c>
      <c r="C219" s="107"/>
      <c r="D219" s="82" t="s">
        <v>414</v>
      </c>
      <c r="E219" s="82" t="s">
        <v>469</v>
      </c>
      <c r="F219" s="82" t="s">
        <v>469</v>
      </c>
      <c r="G219" s="82" t="s">
        <v>17</v>
      </c>
      <c r="H219" s="82">
        <v>1</v>
      </c>
      <c r="I219" s="103">
        <v>2.6086956521739131</v>
      </c>
      <c r="J219" s="103">
        <v>0.6</v>
      </c>
    </row>
    <row r="220" spans="1:10" s="97" customFormat="1">
      <c r="A220" s="108" t="s">
        <v>470</v>
      </c>
      <c r="B220" s="107">
        <v>45804</v>
      </c>
      <c r="C220" s="107"/>
      <c r="D220" s="82" t="s">
        <v>414</v>
      </c>
      <c r="E220" s="82" t="s">
        <v>471</v>
      </c>
      <c r="F220" s="82" t="s">
        <v>471</v>
      </c>
      <c r="G220" s="82" t="s">
        <v>17</v>
      </c>
      <c r="H220" s="82">
        <v>1</v>
      </c>
      <c r="I220" s="103">
        <v>3.0434782608695654</v>
      </c>
      <c r="J220" s="103">
        <v>0.7</v>
      </c>
    </row>
    <row r="221" spans="1:10" s="97" customFormat="1">
      <c r="A221" s="108" t="s">
        <v>472</v>
      </c>
      <c r="B221" s="107">
        <v>45804</v>
      </c>
      <c r="C221" s="107"/>
      <c r="D221" s="82" t="s">
        <v>414</v>
      </c>
      <c r="E221" s="82" t="s">
        <v>473</v>
      </c>
      <c r="F221" s="82" t="s">
        <v>473</v>
      </c>
      <c r="G221" s="82" t="s">
        <v>17</v>
      </c>
      <c r="H221" s="82">
        <v>1</v>
      </c>
      <c r="I221" s="103">
        <v>3.4782608695652173</v>
      </c>
      <c r="J221" s="103">
        <v>0.8</v>
      </c>
    </row>
    <row r="222" spans="1:10" s="97" customFormat="1">
      <c r="A222" s="108" t="s">
        <v>474</v>
      </c>
      <c r="B222" s="107">
        <v>45804</v>
      </c>
      <c r="C222" s="107"/>
      <c r="D222" s="82" t="s">
        <v>414</v>
      </c>
      <c r="E222" s="82" t="s">
        <v>475</v>
      </c>
      <c r="F222" s="82" t="s">
        <v>475</v>
      </c>
      <c r="G222" s="82" t="s">
        <v>17</v>
      </c>
      <c r="H222" s="82">
        <v>1</v>
      </c>
      <c r="I222" s="103">
        <v>3.9130434782608696</v>
      </c>
      <c r="J222" s="103">
        <v>0.9</v>
      </c>
    </row>
    <row r="223" spans="1:10" s="97" customFormat="1">
      <c r="A223" s="108" t="s">
        <v>476</v>
      </c>
      <c r="B223" s="107">
        <v>45804</v>
      </c>
      <c r="C223" s="107"/>
      <c r="D223" s="82" t="s">
        <v>414</v>
      </c>
      <c r="E223" s="82" t="s">
        <v>477</v>
      </c>
      <c r="F223" s="82" t="s">
        <v>477</v>
      </c>
      <c r="G223" s="82" t="s">
        <v>17</v>
      </c>
      <c r="H223" s="82">
        <v>1</v>
      </c>
      <c r="I223" s="103">
        <v>4.3478260869565215</v>
      </c>
      <c r="J223" s="103">
        <v>1</v>
      </c>
    </row>
    <row r="224" spans="1:10" s="97" customFormat="1">
      <c r="A224" s="108" t="s">
        <v>478</v>
      </c>
      <c r="B224" s="107">
        <v>45804</v>
      </c>
      <c r="C224" s="107"/>
      <c r="D224" s="82" t="s">
        <v>414</v>
      </c>
      <c r="E224" s="82" t="s">
        <v>479</v>
      </c>
      <c r="F224" s="82" t="s">
        <v>479</v>
      </c>
      <c r="G224" s="82" t="s">
        <v>17</v>
      </c>
      <c r="H224" s="82">
        <v>3</v>
      </c>
      <c r="I224" s="103">
        <v>2.598076211353316</v>
      </c>
      <c r="J224" s="103">
        <v>1.8</v>
      </c>
    </row>
    <row r="225" spans="1:10" s="97" customFormat="1">
      <c r="A225" s="108" t="s">
        <v>480</v>
      </c>
      <c r="B225" s="107">
        <v>45804</v>
      </c>
      <c r="C225" s="107"/>
      <c r="D225" s="82" t="s">
        <v>414</v>
      </c>
      <c r="E225" s="82" t="s">
        <v>481</v>
      </c>
      <c r="F225" s="82" t="s">
        <v>481</v>
      </c>
      <c r="G225" s="82" t="s">
        <v>17</v>
      </c>
      <c r="H225" s="82">
        <v>3</v>
      </c>
      <c r="I225" s="103">
        <v>3.247595264191645</v>
      </c>
      <c r="J225" s="103">
        <v>2.25</v>
      </c>
    </row>
    <row r="226" spans="1:10" s="97" customFormat="1">
      <c r="A226" s="108" t="s">
        <v>482</v>
      </c>
      <c r="B226" s="107">
        <v>45804</v>
      </c>
      <c r="C226" s="107"/>
      <c r="D226" s="82" t="s">
        <v>414</v>
      </c>
      <c r="E226" s="82" t="s">
        <v>483</v>
      </c>
      <c r="F226" s="82" t="s">
        <v>483</v>
      </c>
      <c r="G226" s="82" t="s">
        <v>17</v>
      </c>
      <c r="H226" s="82">
        <v>1</v>
      </c>
      <c r="I226" s="103">
        <v>1.3043478260869565</v>
      </c>
      <c r="J226" s="103">
        <v>0.3</v>
      </c>
    </row>
    <row r="227" spans="1:10" s="97" customFormat="1">
      <c r="A227" s="108" t="s">
        <v>484</v>
      </c>
      <c r="B227" s="107">
        <v>45804</v>
      </c>
      <c r="C227" s="107"/>
      <c r="D227" s="82" t="s">
        <v>414</v>
      </c>
      <c r="E227" s="82" t="s">
        <v>485</v>
      </c>
      <c r="F227" s="82" t="s">
        <v>485</v>
      </c>
      <c r="G227" s="82" t="s">
        <v>17</v>
      </c>
      <c r="H227" s="82">
        <v>1</v>
      </c>
      <c r="I227" s="103">
        <v>1.5217391304347827</v>
      </c>
      <c r="J227" s="103">
        <v>0.35</v>
      </c>
    </row>
    <row r="228" spans="1:10" s="97" customFormat="1">
      <c r="A228" s="108" t="s">
        <v>486</v>
      </c>
      <c r="B228" s="107">
        <v>45804</v>
      </c>
      <c r="C228" s="107"/>
      <c r="D228" s="82" t="s">
        <v>414</v>
      </c>
      <c r="E228" s="82" t="s">
        <v>487</v>
      </c>
      <c r="F228" s="82" t="s">
        <v>487</v>
      </c>
      <c r="G228" s="82" t="s">
        <v>17</v>
      </c>
      <c r="H228" s="82">
        <v>1</v>
      </c>
      <c r="I228" s="103">
        <v>1.7391304347826086</v>
      </c>
      <c r="J228" s="103">
        <v>0.4</v>
      </c>
    </row>
    <row r="229" spans="1:10" s="97" customFormat="1">
      <c r="A229" s="108" t="s">
        <v>488</v>
      </c>
      <c r="B229" s="107">
        <v>45804</v>
      </c>
      <c r="C229" s="107"/>
      <c r="D229" s="82" t="s">
        <v>414</v>
      </c>
      <c r="E229" s="82" t="s">
        <v>489</v>
      </c>
      <c r="F229" s="82" t="s">
        <v>489</v>
      </c>
      <c r="G229" s="82" t="s">
        <v>17</v>
      </c>
      <c r="H229" s="82">
        <v>1</v>
      </c>
      <c r="I229" s="103">
        <v>2.6086956521739131</v>
      </c>
      <c r="J229" s="103">
        <v>0.6</v>
      </c>
    </row>
    <row r="230" spans="1:10" s="97" customFormat="1">
      <c r="A230" s="108" t="s">
        <v>490</v>
      </c>
      <c r="B230" s="107">
        <v>45804</v>
      </c>
      <c r="C230" s="107"/>
      <c r="D230" s="82" t="s">
        <v>414</v>
      </c>
      <c r="E230" s="82" t="s">
        <v>491</v>
      </c>
      <c r="F230" s="82" t="s">
        <v>491</v>
      </c>
      <c r="G230" s="82" t="s">
        <v>17</v>
      </c>
      <c r="H230" s="82">
        <v>1</v>
      </c>
      <c r="I230" s="103">
        <v>3.0434782608695654</v>
      </c>
      <c r="J230" s="103">
        <v>0.7</v>
      </c>
    </row>
    <row r="231" spans="1:10" s="97" customFormat="1">
      <c r="A231" s="108" t="s">
        <v>492</v>
      </c>
      <c r="B231" s="107">
        <v>45804</v>
      </c>
      <c r="C231" s="107"/>
      <c r="D231" s="82" t="s">
        <v>414</v>
      </c>
      <c r="E231" s="82" t="s">
        <v>493</v>
      </c>
      <c r="F231" s="82" t="s">
        <v>493</v>
      </c>
      <c r="G231" s="82" t="s">
        <v>17</v>
      </c>
      <c r="H231" s="82">
        <v>1</v>
      </c>
      <c r="I231" s="103">
        <v>3.4782608695652173</v>
      </c>
      <c r="J231" s="103">
        <v>0.8</v>
      </c>
    </row>
    <row r="232" spans="1:10" s="97" customFormat="1">
      <c r="A232" s="108" t="s">
        <v>494</v>
      </c>
      <c r="B232" s="107">
        <v>45804</v>
      </c>
      <c r="C232" s="107"/>
      <c r="D232" s="82" t="s">
        <v>414</v>
      </c>
      <c r="E232" s="82" t="s">
        <v>495</v>
      </c>
      <c r="F232" s="82" t="s">
        <v>495</v>
      </c>
      <c r="G232" s="82" t="s">
        <v>17</v>
      </c>
      <c r="H232" s="82">
        <v>1</v>
      </c>
      <c r="I232" s="103">
        <v>5.2173913043478262</v>
      </c>
      <c r="J232" s="103">
        <v>1.2</v>
      </c>
    </row>
    <row r="233" spans="1:10" s="97" customFormat="1">
      <c r="A233" s="108" t="s">
        <v>496</v>
      </c>
      <c r="B233" s="107">
        <v>45804</v>
      </c>
      <c r="C233" s="107"/>
      <c r="D233" s="82" t="s">
        <v>414</v>
      </c>
      <c r="E233" s="82" t="s">
        <v>497</v>
      </c>
      <c r="F233" s="82" t="s">
        <v>497</v>
      </c>
      <c r="G233" s="82" t="s">
        <v>17</v>
      </c>
      <c r="H233" s="82">
        <v>1</v>
      </c>
      <c r="I233" s="103">
        <v>6.5217391304347823</v>
      </c>
      <c r="J233" s="103">
        <v>1.5</v>
      </c>
    </row>
    <row r="234" spans="1:10" s="97" customFormat="1">
      <c r="A234" s="108" t="s">
        <v>498</v>
      </c>
      <c r="B234" s="107">
        <v>45804</v>
      </c>
      <c r="C234" s="107"/>
      <c r="D234" s="82" t="s">
        <v>414</v>
      </c>
      <c r="E234" s="82" t="s">
        <v>499</v>
      </c>
      <c r="F234" s="82" t="s">
        <v>499</v>
      </c>
      <c r="G234" s="82" t="s">
        <v>17</v>
      </c>
      <c r="H234" s="82">
        <v>1</v>
      </c>
      <c r="I234" s="103">
        <v>5.2173913043478262</v>
      </c>
      <c r="J234" s="103">
        <v>1.2</v>
      </c>
    </row>
    <row r="235" spans="1:10" s="97" customFormat="1">
      <c r="A235" s="108" t="s">
        <v>500</v>
      </c>
      <c r="B235" s="107">
        <v>45804</v>
      </c>
      <c r="C235" s="107"/>
      <c r="D235" s="82" t="s">
        <v>414</v>
      </c>
      <c r="E235" s="82" t="s">
        <v>501</v>
      </c>
      <c r="F235" s="82" t="s">
        <v>501</v>
      </c>
      <c r="G235" s="82" t="s">
        <v>17</v>
      </c>
      <c r="H235" s="82">
        <v>1</v>
      </c>
      <c r="I235" s="103">
        <v>6.5217391304347823</v>
      </c>
      <c r="J235" s="103">
        <v>1.5</v>
      </c>
    </row>
    <row r="236" spans="1:10" s="97" customFormat="1">
      <c r="A236" s="108" t="s">
        <v>502</v>
      </c>
      <c r="B236" s="107">
        <v>45880</v>
      </c>
      <c r="C236" s="107"/>
      <c r="D236" s="82" t="s">
        <v>414</v>
      </c>
      <c r="E236" s="82" t="s">
        <v>503</v>
      </c>
      <c r="F236" s="82" t="s">
        <v>503</v>
      </c>
      <c r="G236" s="82" t="s">
        <v>123</v>
      </c>
      <c r="H236" s="82">
        <v>3</v>
      </c>
      <c r="I236" s="103">
        <v>17.320508075688775</v>
      </c>
      <c r="J236" s="103">
        <v>12</v>
      </c>
    </row>
    <row r="237" spans="1:10" s="97" customFormat="1">
      <c r="A237" s="108" t="s">
        <v>504</v>
      </c>
      <c r="B237" s="107" t="s">
        <v>505</v>
      </c>
      <c r="C237" s="107"/>
      <c r="D237" s="82" t="s">
        <v>414</v>
      </c>
      <c r="E237" s="82" t="s">
        <v>506</v>
      </c>
      <c r="F237" s="82" t="s">
        <v>506</v>
      </c>
      <c r="G237" s="82" t="s">
        <v>17</v>
      </c>
      <c r="H237" s="82">
        <v>3</v>
      </c>
      <c r="I237" s="103">
        <v>2.89</v>
      </c>
      <c r="J237" s="103">
        <v>2</v>
      </c>
    </row>
    <row r="238" spans="1:10" s="97" customFormat="1">
      <c r="A238" s="108" t="s">
        <v>507</v>
      </c>
      <c r="B238" s="107" t="s">
        <v>505</v>
      </c>
      <c r="C238" s="107"/>
      <c r="D238" s="82" t="s">
        <v>414</v>
      </c>
      <c r="E238" s="82" t="s">
        <v>508</v>
      </c>
      <c r="F238" s="82" t="s">
        <v>508</v>
      </c>
      <c r="G238" s="82" t="s">
        <v>17</v>
      </c>
      <c r="H238" s="82">
        <v>3</v>
      </c>
      <c r="I238" s="103">
        <v>2.6</v>
      </c>
      <c r="J238" s="103">
        <v>1.8</v>
      </c>
    </row>
    <row r="239" spans="1:10" s="97" customFormat="1">
      <c r="A239" s="108" t="s">
        <v>509</v>
      </c>
      <c r="B239" s="107" t="s">
        <v>505</v>
      </c>
      <c r="C239" s="107"/>
      <c r="D239" s="82" t="s">
        <v>414</v>
      </c>
      <c r="E239" s="82" t="s">
        <v>510</v>
      </c>
      <c r="F239" s="82" t="s">
        <v>510</v>
      </c>
      <c r="G239" s="82" t="s">
        <v>17</v>
      </c>
      <c r="H239" s="82">
        <v>3</v>
      </c>
      <c r="I239" s="103">
        <v>2.31</v>
      </c>
      <c r="J239" s="103">
        <v>1.6</v>
      </c>
    </row>
    <row r="240" spans="1:10" s="97" customFormat="1">
      <c r="A240" s="108" t="s">
        <v>511</v>
      </c>
      <c r="B240" s="107">
        <v>45887</v>
      </c>
      <c r="C240" s="107"/>
      <c r="D240" s="82" t="s">
        <v>414</v>
      </c>
      <c r="E240" s="109" t="s">
        <v>512</v>
      </c>
      <c r="F240" s="110" t="s">
        <v>512</v>
      </c>
      <c r="G240" s="82" t="s">
        <v>17</v>
      </c>
      <c r="H240" s="82">
        <v>1</v>
      </c>
      <c r="I240" s="103">
        <v>2.61</v>
      </c>
      <c r="J240" s="103">
        <v>0.6</v>
      </c>
    </row>
    <row r="241" spans="1:10" s="97" customFormat="1">
      <c r="A241" s="108" t="s">
        <v>513</v>
      </c>
      <c r="B241" s="107">
        <v>45887</v>
      </c>
      <c r="C241" s="107"/>
      <c r="D241" s="82" t="s">
        <v>414</v>
      </c>
      <c r="E241" s="111" t="s">
        <v>514</v>
      </c>
      <c r="F241" s="112" t="s">
        <v>514</v>
      </c>
      <c r="G241" s="82" t="s">
        <v>17</v>
      </c>
      <c r="H241" s="82">
        <v>1</v>
      </c>
      <c r="I241" s="103">
        <v>3.04</v>
      </c>
      <c r="J241" s="103">
        <v>0.7</v>
      </c>
    </row>
    <row r="242" spans="1:10" s="97" customFormat="1">
      <c r="A242" s="108" t="s">
        <v>515</v>
      </c>
      <c r="B242" s="107">
        <v>45887</v>
      </c>
      <c r="C242" s="107"/>
      <c r="D242" s="82" t="s">
        <v>414</v>
      </c>
      <c r="E242" s="111" t="s">
        <v>516</v>
      </c>
      <c r="F242" s="112" t="s">
        <v>516</v>
      </c>
      <c r="G242" s="82" t="s">
        <v>17</v>
      </c>
      <c r="H242" s="82">
        <v>1</v>
      </c>
      <c r="I242" s="103">
        <v>3.48</v>
      </c>
      <c r="J242" s="103">
        <v>0.8</v>
      </c>
    </row>
    <row r="243" spans="1:10" s="97" customFormat="1">
      <c r="A243" s="108" t="s">
        <v>517</v>
      </c>
      <c r="B243" s="107">
        <v>45887</v>
      </c>
      <c r="C243" s="107"/>
      <c r="D243" s="82" t="s">
        <v>414</v>
      </c>
      <c r="E243" s="111" t="s">
        <v>518</v>
      </c>
      <c r="F243" s="112" t="s">
        <v>518</v>
      </c>
      <c r="G243" s="82" t="s">
        <v>17</v>
      </c>
      <c r="H243" s="82">
        <v>1</v>
      </c>
      <c r="I243" s="103">
        <v>3.91</v>
      </c>
      <c r="J243" s="103">
        <v>0.9</v>
      </c>
    </row>
    <row r="244" spans="1:10" s="97" customFormat="1">
      <c r="A244" s="108" t="s">
        <v>519</v>
      </c>
      <c r="B244" s="107">
        <v>45887</v>
      </c>
      <c r="C244" s="107"/>
      <c r="D244" s="82" t="s">
        <v>414</v>
      </c>
      <c r="E244" s="111" t="s">
        <v>520</v>
      </c>
      <c r="F244" s="112" t="s">
        <v>520</v>
      </c>
      <c r="G244" s="82" t="s">
        <v>17</v>
      </c>
      <c r="H244" s="82">
        <v>1</v>
      </c>
      <c r="I244" s="103">
        <v>4.3499999999999996</v>
      </c>
      <c r="J244" s="103">
        <v>1</v>
      </c>
    </row>
    <row r="245" spans="1:10" s="97" customFormat="1">
      <c r="A245" s="108" t="s">
        <v>521</v>
      </c>
      <c r="B245" s="107">
        <v>45891</v>
      </c>
      <c r="C245" s="107"/>
      <c r="D245" s="82" t="s">
        <v>414</v>
      </c>
      <c r="E245" s="122" t="s">
        <v>522</v>
      </c>
      <c r="F245" s="122" t="s">
        <v>522</v>
      </c>
      <c r="G245" s="82" t="s">
        <v>17</v>
      </c>
      <c r="H245" s="82">
        <v>3</v>
      </c>
      <c r="I245" s="103">
        <v>7.22</v>
      </c>
      <c r="J245" s="103">
        <v>5</v>
      </c>
    </row>
    <row r="246" spans="1:10" s="97" customFormat="1">
      <c r="A246" s="108" t="s">
        <v>523</v>
      </c>
      <c r="B246" s="107">
        <v>45891</v>
      </c>
      <c r="C246" s="107"/>
      <c r="D246" s="82" t="s">
        <v>414</v>
      </c>
      <c r="E246" s="122" t="s">
        <v>524</v>
      </c>
      <c r="F246" s="122" t="s">
        <v>524</v>
      </c>
      <c r="G246" s="82" t="s">
        <v>17</v>
      </c>
      <c r="H246" s="82">
        <v>3</v>
      </c>
      <c r="I246" s="103">
        <v>8.66</v>
      </c>
      <c r="J246" s="103">
        <v>6</v>
      </c>
    </row>
    <row r="247" spans="1:10" s="97" customFormat="1">
      <c r="A247" s="108" t="s">
        <v>525</v>
      </c>
      <c r="B247" s="107">
        <v>45891</v>
      </c>
      <c r="C247" s="107"/>
      <c r="D247" s="82" t="s">
        <v>414</v>
      </c>
      <c r="E247" s="122" t="s">
        <v>526</v>
      </c>
      <c r="F247" s="122" t="s">
        <v>526</v>
      </c>
      <c r="G247" s="82" t="s">
        <v>17</v>
      </c>
      <c r="H247" s="82">
        <v>3</v>
      </c>
      <c r="I247" s="103">
        <v>11.55</v>
      </c>
      <c r="J247" s="103">
        <v>8</v>
      </c>
    </row>
    <row r="248" spans="1:10" s="97" customFormat="1">
      <c r="A248" s="108" t="s">
        <v>527</v>
      </c>
      <c r="B248" s="107">
        <v>45891</v>
      </c>
      <c r="C248" s="107"/>
      <c r="D248" s="82" t="s">
        <v>414</v>
      </c>
      <c r="E248" s="122" t="s">
        <v>528</v>
      </c>
      <c r="F248" s="122" t="s">
        <v>528</v>
      </c>
      <c r="G248" s="82" t="s">
        <v>17</v>
      </c>
      <c r="H248" s="82">
        <v>3</v>
      </c>
      <c r="I248" s="103">
        <v>14.43</v>
      </c>
      <c r="J248" s="103">
        <v>10</v>
      </c>
    </row>
    <row r="249" spans="1:10" s="97" customFormat="1">
      <c r="A249" s="108" t="s">
        <v>529</v>
      </c>
      <c r="B249" s="107">
        <v>45896</v>
      </c>
      <c r="C249" s="107"/>
      <c r="D249" s="82" t="s">
        <v>414</v>
      </c>
      <c r="E249" s="122" t="s">
        <v>530</v>
      </c>
      <c r="F249" s="122" t="s">
        <v>530</v>
      </c>
      <c r="G249" s="82" t="s">
        <v>17</v>
      </c>
      <c r="H249" s="82">
        <v>3</v>
      </c>
      <c r="I249" s="103">
        <v>7.22</v>
      </c>
      <c r="J249" s="103">
        <v>5</v>
      </c>
    </row>
    <row r="250" spans="1:10" s="97" customFormat="1">
      <c r="A250" s="108" t="s">
        <v>531</v>
      </c>
      <c r="B250" s="107">
        <v>45896</v>
      </c>
      <c r="C250" s="107"/>
      <c r="D250" s="82" t="s">
        <v>414</v>
      </c>
      <c r="E250" s="122" t="s">
        <v>532</v>
      </c>
      <c r="F250" s="122" t="s">
        <v>532</v>
      </c>
      <c r="G250" s="82" t="s">
        <v>17</v>
      </c>
      <c r="H250" s="82">
        <v>3</v>
      </c>
      <c r="I250" s="103">
        <v>8.66</v>
      </c>
      <c r="J250" s="103">
        <v>6</v>
      </c>
    </row>
    <row r="251" spans="1:10" s="97" customFormat="1">
      <c r="A251" s="108" t="s">
        <v>533</v>
      </c>
      <c r="B251" s="107">
        <v>45896</v>
      </c>
      <c r="C251" s="107"/>
      <c r="D251" s="82" t="s">
        <v>414</v>
      </c>
      <c r="E251" s="122" t="s">
        <v>534</v>
      </c>
      <c r="F251" s="122" t="s">
        <v>534</v>
      </c>
      <c r="G251" s="82" t="s">
        <v>17</v>
      </c>
      <c r="H251" s="82">
        <v>3</v>
      </c>
      <c r="I251" s="103">
        <v>11.55</v>
      </c>
      <c r="J251" s="103">
        <v>8</v>
      </c>
    </row>
    <row r="252" spans="1:10" s="97" customFormat="1">
      <c r="A252" s="108" t="s">
        <v>535</v>
      </c>
      <c r="B252" s="107">
        <v>45896</v>
      </c>
      <c r="C252" s="107"/>
      <c r="D252" s="82" t="s">
        <v>414</v>
      </c>
      <c r="E252" s="122" t="s">
        <v>536</v>
      </c>
      <c r="F252" s="122" t="s">
        <v>536</v>
      </c>
      <c r="G252" s="82" t="s">
        <v>17</v>
      </c>
      <c r="H252" s="82">
        <v>3</v>
      </c>
      <c r="I252" s="103">
        <v>14.43</v>
      </c>
      <c r="J252" s="103">
        <v>10</v>
      </c>
    </row>
    <row r="253" spans="1:10" s="97" customFormat="1">
      <c r="A253" s="82" t="s">
        <v>537</v>
      </c>
      <c r="B253" s="107">
        <v>45625</v>
      </c>
      <c r="C253" s="107"/>
      <c r="D253" s="82" t="s">
        <v>538</v>
      </c>
      <c r="E253" s="82" t="s">
        <v>539</v>
      </c>
      <c r="F253" s="82" t="s">
        <v>539</v>
      </c>
      <c r="G253" s="82" t="s">
        <v>17</v>
      </c>
      <c r="H253" s="82">
        <v>1</v>
      </c>
      <c r="I253" s="103">
        <v>8.695652173913043</v>
      </c>
      <c r="J253" s="103">
        <v>2</v>
      </c>
    </row>
    <row r="254" spans="1:10" s="97" customFormat="1">
      <c r="A254" s="82" t="s">
        <v>540</v>
      </c>
      <c r="B254" s="107">
        <v>45625</v>
      </c>
      <c r="C254" s="107"/>
      <c r="D254" s="82" t="s">
        <v>538</v>
      </c>
      <c r="E254" s="82" t="s">
        <v>541</v>
      </c>
      <c r="F254" s="82" t="s">
        <v>541</v>
      </c>
      <c r="G254" s="82" t="s">
        <v>17</v>
      </c>
      <c r="H254" s="82">
        <v>1</v>
      </c>
      <c r="I254" s="103">
        <v>13.043478260869565</v>
      </c>
      <c r="J254" s="103">
        <v>3</v>
      </c>
    </row>
    <row r="255" spans="1:10" s="97" customFormat="1">
      <c r="A255" s="82" t="s">
        <v>542</v>
      </c>
      <c r="B255" s="107">
        <v>45625</v>
      </c>
      <c r="C255" s="107"/>
      <c r="D255" s="82" t="s">
        <v>538</v>
      </c>
      <c r="E255" s="82" t="s">
        <v>543</v>
      </c>
      <c r="F255" s="82" t="s">
        <v>543</v>
      </c>
      <c r="G255" s="82" t="s">
        <v>17</v>
      </c>
      <c r="H255" s="82">
        <v>1</v>
      </c>
      <c r="I255" s="103">
        <v>16</v>
      </c>
      <c r="J255" s="103">
        <v>3.68</v>
      </c>
    </row>
    <row r="256" spans="1:10" s="97" customFormat="1">
      <c r="A256" s="82" t="s">
        <v>544</v>
      </c>
      <c r="B256" s="107">
        <v>45625</v>
      </c>
      <c r="C256" s="107"/>
      <c r="D256" s="82" t="s">
        <v>538</v>
      </c>
      <c r="E256" s="82" t="s">
        <v>545</v>
      </c>
      <c r="F256" s="82" t="s">
        <v>545</v>
      </c>
      <c r="G256" s="82" t="s">
        <v>17</v>
      </c>
      <c r="H256" s="82">
        <v>1</v>
      </c>
      <c r="I256" s="103">
        <v>17.391304347826086</v>
      </c>
      <c r="J256" s="103">
        <v>4</v>
      </c>
    </row>
    <row r="257" spans="1:10" s="97" customFormat="1">
      <c r="A257" s="82" t="s">
        <v>546</v>
      </c>
      <c r="B257" s="107">
        <v>45625</v>
      </c>
      <c r="C257" s="107"/>
      <c r="D257" s="82" t="s">
        <v>538</v>
      </c>
      <c r="E257" s="82" t="s">
        <v>547</v>
      </c>
      <c r="F257" s="82" t="s">
        <v>547</v>
      </c>
      <c r="G257" s="82" t="s">
        <v>17</v>
      </c>
      <c r="H257" s="82">
        <v>1</v>
      </c>
      <c r="I257" s="103">
        <v>20</v>
      </c>
      <c r="J257" s="103">
        <v>4.5999999999999996</v>
      </c>
    </row>
    <row r="258" spans="1:10" s="97" customFormat="1">
      <c r="A258" s="82" t="s">
        <v>548</v>
      </c>
      <c r="B258" s="107">
        <v>45625</v>
      </c>
      <c r="C258" s="107"/>
      <c r="D258" s="82" t="s">
        <v>538</v>
      </c>
      <c r="E258" s="82" t="s">
        <v>549</v>
      </c>
      <c r="F258" s="82" t="s">
        <v>549</v>
      </c>
      <c r="G258" s="82" t="s">
        <v>17</v>
      </c>
      <c r="H258" s="82">
        <v>1</v>
      </c>
      <c r="I258" s="103">
        <v>21.739130434782609</v>
      </c>
      <c r="J258" s="103">
        <v>5</v>
      </c>
    </row>
    <row r="259" spans="1:10" s="97" customFormat="1">
      <c r="A259" s="82" t="s">
        <v>550</v>
      </c>
      <c r="B259" s="107">
        <v>45625</v>
      </c>
      <c r="C259" s="107"/>
      <c r="D259" s="82" t="s">
        <v>538</v>
      </c>
      <c r="E259" s="82" t="s">
        <v>551</v>
      </c>
      <c r="F259" s="82" t="s">
        <v>551</v>
      </c>
      <c r="G259" s="82" t="s">
        <v>17</v>
      </c>
      <c r="H259" s="82">
        <v>3</v>
      </c>
      <c r="I259" s="103">
        <v>4.3301270189221936</v>
      </c>
      <c r="J259" s="103">
        <v>3</v>
      </c>
    </row>
    <row r="260" spans="1:10" s="97" customFormat="1">
      <c r="A260" s="82" t="s">
        <v>552</v>
      </c>
      <c r="B260" s="107">
        <v>45625</v>
      </c>
      <c r="C260" s="107"/>
      <c r="D260" s="82" t="s">
        <v>538</v>
      </c>
      <c r="E260" s="82" t="s">
        <v>553</v>
      </c>
      <c r="F260" s="82" t="s">
        <v>553</v>
      </c>
      <c r="G260" s="82" t="s">
        <v>17</v>
      </c>
      <c r="H260" s="82">
        <v>3</v>
      </c>
      <c r="I260" s="103">
        <v>5.7735026918962582</v>
      </c>
      <c r="J260" s="103">
        <v>4</v>
      </c>
    </row>
    <row r="261" spans="1:10" s="97" customFormat="1">
      <c r="A261" s="82" t="s">
        <v>554</v>
      </c>
      <c r="B261" s="107">
        <v>45625</v>
      </c>
      <c r="C261" s="107"/>
      <c r="D261" s="82" t="s">
        <v>538</v>
      </c>
      <c r="E261" s="82" t="s">
        <v>555</v>
      </c>
      <c r="F261" s="82" t="s">
        <v>555</v>
      </c>
      <c r="G261" s="82" t="s">
        <v>17</v>
      </c>
      <c r="H261" s="82">
        <v>3</v>
      </c>
      <c r="I261" s="103">
        <v>7.2168783648703219</v>
      </c>
      <c r="J261" s="103">
        <v>5</v>
      </c>
    </row>
    <row r="262" spans="1:10" s="97" customFormat="1">
      <c r="A262" s="82" t="s">
        <v>556</v>
      </c>
      <c r="B262" s="107">
        <v>45625</v>
      </c>
      <c r="C262" s="107"/>
      <c r="D262" s="82" t="s">
        <v>538</v>
      </c>
      <c r="E262" s="82" t="s">
        <v>557</v>
      </c>
      <c r="F262" s="82" t="s">
        <v>557</v>
      </c>
      <c r="G262" s="82" t="s">
        <v>17</v>
      </c>
      <c r="H262" s="82">
        <v>3</v>
      </c>
      <c r="I262" s="103">
        <v>8.6602540378443873</v>
      </c>
      <c r="J262" s="103">
        <v>6</v>
      </c>
    </row>
    <row r="263" spans="1:10" s="97" customFormat="1">
      <c r="A263" s="82" t="s">
        <v>558</v>
      </c>
      <c r="B263" s="107">
        <v>45625</v>
      </c>
      <c r="C263" s="107"/>
      <c r="D263" s="82" t="s">
        <v>538</v>
      </c>
      <c r="E263" s="82" t="s">
        <v>559</v>
      </c>
      <c r="F263" s="82" t="s">
        <v>559</v>
      </c>
      <c r="G263" s="82" t="s">
        <v>17</v>
      </c>
      <c r="H263" s="82">
        <v>3</v>
      </c>
      <c r="I263" s="103">
        <v>11.547005383792516</v>
      </c>
      <c r="J263" s="103">
        <v>8</v>
      </c>
    </row>
    <row r="264" spans="1:10" s="97" customFormat="1">
      <c r="A264" s="82" t="s">
        <v>560</v>
      </c>
      <c r="B264" s="107">
        <v>45625</v>
      </c>
      <c r="C264" s="107"/>
      <c r="D264" s="82" t="s">
        <v>538</v>
      </c>
      <c r="E264" s="82" t="s">
        <v>561</v>
      </c>
      <c r="F264" s="82" t="s">
        <v>561</v>
      </c>
      <c r="G264" s="82" t="s">
        <v>17</v>
      </c>
      <c r="H264" s="82">
        <v>3</v>
      </c>
      <c r="I264" s="103">
        <v>4.3301270189221936</v>
      </c>
      <c r="J264" s="103">
        <v>3</v>
      </c>
    </row>
    <row r="265" spans="1:10" s="97" customFormat="1">
      <c r="A265" s="82" t="s">
        <v>562</v>
      </c>
      <c r="B265" s="107">
        <v>45625</v>
      </c>
      <c r="C265" s="107"/>
      <c r="D265" s="82" t="s">
        <v>538</v>
      </c>
      <c r="E265" s="82" t="s">
        <v>563</v>
      </c>
      <c r="F265" s="82" t="s">
        <v>563</v>
      </c>
      <c r="G265" s="82" t="s">
        <v>17</v>
      </c>
      <c r="H265" s="82">
        <v>3</v>
      </c>
      <c r="I265" s="103">
        <v>5.7735026918962582</v>
      </c>
      <c r="J265" s="103">
        <v>4</v>
      </c>
    </row>
    <row r="266" spans="1:10" s="97" customFormat="1">
      <c r="A266" s="82" t="s">
        <v>564</v>
      </c>
      <c r="B266" s="107">
        <v>45625</v>
      </c>
      <c r="C266" s="107"/>
      <c r="D266" s="82" t="s">
        <v>538</v>
      </c>
      <c r="E266" s="82" t="s">
        <v>565</v>
      </c>
      <c r="F266" s="82" t="s">
        <v>565</v>
      </c>
      <c r="G266" s="82" t="s">
        <v>17</v>
      </c>
      <c r="H266" s="82">
        <v>3</v>
      </c>
      <c r="I266" s="103">
        <v>7.2168783648703219</v>
      </c>
      <c r="J266" s="103">
        <v>5</v>
      </c>
    </row>
    <row r="267" spans="1:10" s="97" customFormat="1">
      <c r="A267" s="82" t="s">
        <v>566</v>
      </c>
      <c r="B267" s="107">
        <v>45625</v>
      </c>
      <c r="C267" s="107"/>
      <c r="D267" s="82" t="s">
        <v>538</v>
      </c>
      <c r="E267" s="82" t="s">
        <v>567</v>
      </c>
      <c r="F267" s="82" t="s">
        <v>567</v>
      </c>
      <c r="G267" s="82" t="s">
        <v>17</v>
      </c>
      <c r="H267" s="82">
        <v>3</v>
      </c>
      <c r="I267" s="103">
        <v>8.6602540378443873</v>
      </c>
      <c r="J267" s="103">
        <v>6</v>
      </c>
    </row>
    <row r="268" spans="1:10" s="97" customFormat="1">
      <c r="A268" s="82" t="s">
        <v>568</v>
      </c>
      <c r="B268" s="107">
        <v>45625</v>
      </c>
      <c r="C268" s="107"/>
      <c r="D268" s="82" t="s">
        <v>538</v>
      </c>
      <c r="E268" s="82" t="s">
        <v>569</v>
      </c>
      <c r="F268" s="82" t="s">
        <v>569</v>
      </c>
      <c r="G268" s="82" t="s">
        <v>17</v>
      </c>
      <c r="H268" s="82">
        <v>3</v>
      </c>
      <c r="I268" s="103">
        <v>11.547005383792516</v>
      </c>
      <c r="J268" s="103">
        <v>8</v>
      </c>
    </row>
    <row r="269" spans="1:10" s="97" customFormat="1">
      <c r="A269" s="82" t="s">
        <v>570</v>
      </c>
      <c r="B269" s="107">
        <v>45625</v>
      </c>
      <c r="C269" s="107"/>
      <c r="D269" s="82" t="s">
        <v>538</v>
      </c>
      <c r="E269" s="82" t="s">
        <v>571</v>
      </c>
      <c r="F269" s="82" t="s">
        <v>571</v>
      </c>
      <c r="G269" s="82" t="s">
        <v>17</v>
      </c>
      <c r="H269" s="82">
        <v>3</v>
      </c>
      <c r="I269" s="103">
        <v>7.2168783648703219</v>
      </c>
      <c r="J269" s="103">
        <v>5</v>
      </c>
    </row>
    <row r="270" spans="1:10" s="97" customFormat="1">
      <c r="A270" s="82" t="s">
        <v>572</v>
      </c>
      <c r="B270" s="107">
        <v>45625</v>
      </c>
      <c r="C270" s="107"/>
      <c r="D270" s="82" t="s">
        <v>538</v>
      </c>
      <c r="E270" s="82" t="s">
        <v>573</v>
      </c>
      <c r="F270" s="82" t="s">
        <v>573</v>
      </c>
      <c r="G270" s="82" t="s">
        <v>17</v>
      </c>
      <c r="H270" s="82">
        <v>3</v>
      </c>
      <c r="I270" s="103">
        <v>8.6602540378443873</v>
      </c>
      <c r="J270" s="103">
        <v>6</v>
      </c>
    </row>
    <row r="271" spans="1:10" s="97" customFormat="1">
      <c r="A271" s="82" t="s">
        <v>574</v>
      </c>
      <c r="B271" s="107">
        <v>45625</v>
      </c>
      <c r="C271" s="107"/>
      <c r="D271" s="82" t="s">
        <v>538</v>
      </c>
      <c r="E271" s="82" t="s">
        <v>575</v>
      </c>
      <c r="F271" s="82" t="s">
        <v>575</v>
      </c>
      <c r="G271" s="82" t="s">
        <v>17</v>
      </c>
      <c r="H271" s="82">
        <v>3</v>
      </c>
      <c r="I271" s="103">
        <v>11.547005383792516</v>
      </c>
      <c r="J271" s="103">
        <v>8</v>
      </c>
    </row>
    <row r="272" spans="1:10" s="97" customFormat="1">
      <c r="A272" s="82" t="s">
        <v>576</v>
      </c>
      <c r="B272" s="107">
        <v>45625</v>
      </c>
      <c r="C272" s="107"/>
      <c r="D272" s="82" t="s">
        <v>538</v>
      </c>
      <c r="E272" s="82" t="s">
        <v>577</v>
      </c>
      <c r="F272" s="82" t="s">
        <v>578</v>
      </c>
      <c r="G272" s="82" t="s">
        <v>17</v>
      </c>
      <c r="H272" s="82">
        <v>3</v>
      </c>
      <c r="I272" s="103">
        <v>11.547005383792516</v>
      </c>
      <c r="J272" s="103">
        <v>8</v>
      </c>
    </row>
    <row r="273" spans="1:10" s="97" customFormat="1">
      <c r="A273" s="82" t="s">
        <v>579</v>
      </c>
      <c r="B273" s="107">
        <v>45708</v>
      </c>
      <c r="C273" s="107"/>
      <c r="D273" s="82" t="s">
        <v>580</v>
      </c>
      <c r="E273" s="82" t="s">
        <v>581</v>
      </c>
      <c r="F273" s="82" t="s">
        <v>581</v>
      </c>
      <c r="G273" s="82" t="s">
        <v>17</v>
      </c>
      <c r="H273" s="82">
        <v>1</v>
      </c>
      <c r="I273" s="103">
        <v>13.043478260869565</v>
      </c>
      <c r="J273" s="103">
        <v>3</v>
      </c>
    </row>
    <row r="274" spans="1:10" s="97" customFormat="1">
      <c r="A274" s="82" t="s">
        <v>582</v>
      </c>
      <c r="B274" s="107">
        <v>45708</v>
      </c>
      <c r="C274" s="107"/>
      <c r="D274" s="82" t="s">
        <v>580</v>
      </c>
      <c r="E274" s="82" t="s">
        <v>583</v>
      </c>
      <c r="F274" s="82" t="s">
        <v>583</v>
      </c>
      <c r="G274" s="82" t="s">
        <v>17</v>
      </c>
      <c r="H274" s="82">
        <v>1</v>
      </c>
      <c r="I274" s="103">
        <v>15.652173913043478</v>
      </c>
      <c r="J274" s="103">
        <v>3.6</v>
      </c>
    </row>
    <row r="275" spans="1:10" s="97" customFormat="1">
      <c r="A275" s="82" t="s">
        <v>584</v>
      </c>
      <c r="B275" s="107">
        <v>45708</v>
      </c>
      <c r="C275" s="107"/>
      <c r="D275" s="82" t="s">
        <v>580</v>
      </c>
      <c r="E275" s="82" t="s">
        <v>585</v>
      </c>
      <c r="F275" s="82" t="s">
        <v>585</v>
      </c>
      <c r="G275" s="82" t="s">
        <v>17</v>
      </c>
      <c r="H275" s="82">
        <v>1</v>
      </c>
      <c r="I275" s="103">
        <v>17.391304347826086</v>
      </c>
      <c r="J275" s="103">
        <v>4</v>
      </c>
    </row>
    <row r="276" spans="1:10" s="97" customFormat="1">
      <c r="A276" s="82" t="s">
        <v>586</v>
      </c>
      <c r="B276" s="107">
        <v>45708</v>
      </c>
      <c r="C276" s="107"/>
      <c r="D276" s="82" t="s">
        <v>580</v>
      </c>
      <c r="E276" s="82" t="s">
        <v>587</v>
      </c>
      <c r="F276" s="82" t="s">
        <v>587</v>
      </c>
      <c r="G276" s="82" t="s">
        <v>17</v>
      </c>
      <c r="H276" s="82">
        <v>1</v>
      </c>
      <c r="I276" s="103">
        <v>20</v>
      </c>
      <c r="J276" s="103">
        <v>4.5999999999999996</v>
      </c>
    </row>
    <row r="277" spans="1:10" s="97" customFormat="1">
      <c r="A277" s="82" t="s">
        <v>588</v>
      </c>
      <c r="B277" s="107">
        <v>45708</v>
      </c>
      <c r="C277" s="107"/>
      <c r="D277" s="82" t="s">
        <v>580</v>
      </c>
      <c r="E277" s="82" t="s">
        <v>589</v>
      </c>
      <c r="F277" s="82" t="s">
        <v>589</v>
      </c>
      <c r="G277" s="82" t="s">
        <v>17</v>
      </c>
      <c r="H277" s="82">
        <v>1</v>
      </c>
      <c r="I277" s="103">
        <v>21.739130434782609</v>
      </c>
      <c r="J277" s="103">
        <v>5</v>
      </c>
    </row>
    <row r="278" spans="1:10" s="97" customFormat="1">
      <c r="A278" s="82" t="s">
        <v>590</v>
      </c>
      <c r="B278" s="107">
        <v>45889</v>
      </c>
      <c r="C278" s="107"/>
      <c r="D278" s="82" t="s">
        <v>591</v>
      </c>
      <c r="E278" s="82" t="s">
        <v>592</v>
      </c>
      <c r="F278" s="82" t="s">
        <v>592</v>
      </c>
      <c r="G278" s="82" t="s">
        <v>593</v>
      </c>
      <c r="H278" s="82">
        <v>1</v>
      </c>
      <c r="I278" s="103">
        <v>16</v>
      </c>
      <c r="J278" s="103">
        <v>3.68</v>
      </c>
    </row>
    <row r="279" spans="1:10" s="97" customFormat="1">
      <c r="A279" s="82" t="s">
        <v>594</v>
      </c>
      <c r="B279" s="107">
        <v>45889</v>
      </c>
      <c r="C279" s="107"/>
      <c r="D279" s="82" t="s">
        <v>591</v>
      </c>
      <c r="E279" s="82" t="s">
        <v>595</v>
      </c>
      <c r="F279" s="82" t="s">
        <v>595</v>
      </c>
      <c r="G279" s="82" t="s">
        <v>593</v>
      </c>
      <c r="H279" s="82">
        <v>1</v>
      </c>
      <c r="I279" s="103">
        <v>20</v>
      </c>
      <c r="J279" s="103">
        <v>4.5999999999999996</v>
      </c>
    </row>
    <row r="280" spans="1:10" s="97" customFormat="1">
      <c r="A280" s="82" t="s">
        <v>596</v>
      </c>
      <c r="B280" s="107">
        <v>45749</v>
      </c>
      <c r="C280" s="107"/>
      <c r="D280" s="82" t="s">
        <v>597</v>
      </c>
      <c r="E280" s="82" t="s">
        <v>598</v>
      </c>
      <c r="F280" s="82" t="s">
        <v>599</v>
      </c>
      <c r="G280" s="82" t="s">
        <v>17</v>
      </c>
      <c r="H280" s="82">
        <v>1</v>
      </c>
      <c r="I280" s="103">
        <v>13.043478260869565</v>
      </c>
      <c r="J280" s="103">
        <v>3</v>
      </c>
    </row>
    <row r="281" spans="1:10" s="97" customFormat="1">
      <c r="A281" s="82" t="s">
        <v>600</v>
      </c>
      <c r="B281" s="107">
        <v>45749</v>
      </c>
      <c r="C281" s="107"/>
      <c r="D281" s="82" t="s">
        <v>597</v>
      </c>
      <c r="E281" s="82" t="s">
        <v>598</v>
      </c>
      <c r="F281" s="82" t="s">
        <v>601</v>
      </c>
      <c r="G281" s="82" t="s">
        <v>17</v>
      </c>
      <c r="H281" s="82">
        <v>1</v>
      </c>
      <c r="I281" s="103">
        <v>15.652173913043478</v>
      </c>
      <c r="J281" s="103">
        <v>3.6</v>
      </c>
    </row>
    <row r="282" spans="1:10" s="97" customFormat="1">
      <c r="A282" s="82" t="s">
        <v>602</v>
      </c>
      <c r="B282" s="107">
        <v>45749</v>
      </c>
      <c r="C282" s="107"/>
      <c r="D282" s="82" t="s">
        <v>597</v>
      </c>
      <c r="E282" s="82" t="s">
        <v>598</v>
      </c>
      <c r="F282" s="82" t="s">
        <v>603</v>
      </c>
      <c r="G282" s="82" t="s">
        <v>17</v>
      </c>
      <c r="H282" s="82">
        <v>1</v>
      </c>
      <c r="I282" s="103">
        <v>18.260869565217391</v>
      </c>
      <c r="J282" s="103">
        <v>4.2</v>
      </c>
    </row>
    <row r="283" spans="1:10" s="97" customFormat="1">
      <c r="A283" s="82" t="s">
        <v>604</v>
      </c>
      <c r="B283" s="107">
        <v>45749</v>
      </c>
      <c r="C283" s="107"/>
      <c r="D283" s="82" t="s">
        <v>597</v>
      </c>
      <c r="E283" s="82" t="s">
        <v>598</v>
      </c>
      <c r="F283" s="82" t="s">
        <v>605</v>
      </c>
      <c r="G283" s="82" t="s">
        <v>17</v>
      </c>
      <c r="H283" s="82">
        <v>1</v>
      </c>
      <c r="I283" s="103">
        <v>20</v>
      </c>
      <c r="J283" s="103">
        <v>4.5999999999999996</v>
      </c>
    </row>
    <row r="284" spans="1:10" s="97" customFormat="1">
      <c r="A284" s="82" t="s">
        <v>606</v>
      </c>
      <c r="B284" s="107">
        <v>45749</v>
      </c>
      <c r="C284" s="107"/>
      <c r="D284" s="82" t="s">
        <v>597</v>
      </c>
      <c r="E284" s="82" t="s">
        <v>598</v>
      </c>
      <c r="F284" s="82" t="s">
        <v>607</v>
      </c>
      <c r="G284" s="82" t="s">
        <v>17</v>
      </c>
      <c r="H284" s="82">
        <v>1</v>
      </c>
      <c r="I284" s="103">
        <v>21.739130434782609</v>
      </c>
      <c r="J284" s="103">
        <v>5</v>
      </c>
    </row>
    <row r="285" spans="1:10" s="97" customFormat="1">
      <c r="A285" s="82" t="s">
        <v>608</v>
      </c>
      <c r="B285" s="107">
        <v>45749</v>
      </c>
      <c r="C285" s="107"/>
      <c r="D285" s="82" t="s">
        <v>597</v>
      </c>
      <c r="E285" s="82" t="s">
        <v>609</v>
      </c>
      <c r="F285" s="82" t="s">
        <v>610</v>
      </c>
      <c r="G285" s="82" t="s">
        <v>17</v>
      </c>
      <c r="H285" s="82">
        <v>3</v>
      </c>
      <c r="I285" s="103">
        <v>5.7735026918962582</v>
      </c>
      <c r="J285" s="103">
        <v>4</v>
      </c>
    </row>
    <row r="286" spans="1:10" s="97" customFormat="1">
      <c r="A286" s="82" t="s">
        <v>611</v>
      </c>
      <c r="B286" s="107">
        <v>45749</v>
      </c>
      <c r="C286" s="107"/>
      <c r="D286" s="82" t="s">
        <v>597</v>
      </c>
      <c r="E286" s="82" t="s">
        <v>609</v>
      </c>
      <c r="F286" s="82" t="s">
        <v>612</v>
      </c>
      <c r="G286" s="82" t="s">
        <v>17</v>
      </c>
      <c r="H286" s="82">
        <v>3</v>
      </c>
      <c r="I286" s="103">
        <v>7.2168783648703219</v>
      </c>
      <c r="J286" s="103">
        <v>5</v>
      </c>
    </row>
    <row r="287" spans="1:10" s="97" customFormat="1">
      <c r="A287" s="82" t="s">
        <v>613</v>
      </c>
      <c r="B287" s="107">
        <v>45749</v>
      </c>
      <c r="C287" s="107"/>
      <c r="D287" s="82" t="s">
        <v>597</v>
      </c>
      <c r="E287" s="82" t="s">
        <v>609</v>
      </c>
      <c r="F287" s="82" t="s">
        <v>614</v>
      </c>
      <c r="G287" s="82" t="s">
        <v>17</v>
      </c>
      <c r="H287" s="82">
        <v>3</v>
      </c>
      <c r="I287" s="103">
        <v>8.6602540378443873</v>
      </c>
      <c r="J287" s="103">
        <v>6</v>
      </c>
    </row>
    <row r="288" spans="1:10" s="97" customFormat="1">
      <c r="A288" s="82" t="s">
        <v>615</v>
      </c>
      <c r="B288" s="107">
        <v>45749</v>
      </c>
      <c r="C288" s="107"/>
      <c r="D288" s="82" t="s">
        <v>597</v>
      </c>
      <c r="E288" s="82" t="s">
        <v>609</v>
      </c>
      <c r="F288" s="82" t="s">
        <v>616</v>
      </c>
      <c r="G288" s="82" t="s">
        <v>17</v>
      </c>
      <c r="H288" s="82">
        <v>3</v>
      </c>
      <c r="I288" s="103">
        <v>11.547005383792516</v>
      </c>
      <c r="J288" s="103">
        <v>8</v>
      </c>
    </row>
    <row r="289" spans="1:10" s="97" customFormat="1">
      <c r="A289" s="82" t="s">
        <v>617</v>
      </c>
      <c r="B289" s="107">
        <v>45749</v>
      </c>
      <c r="C289" s="107"/>
      <c r="D289" s="82" t="s">
        <v>597</v>
      </c>
      <c r="E289" s="82" t="s">
        <v>609</v>
      </c>
      <c r="F289" s="82" t="s">
        <v>618</v>
      </c>
      <c r="G289" s="82" t="s">
        <v>17</v>
      </c>
      <c r="H289" s="82">
        <v>3</v>
      </c>
      <c r="I289" s="103">
        <v>14.433756729740644</v>
      </c>
      <c r="J289" s="103">
        <v>10</v>
      </c>
    </row>
    <row r="290" spans="1:10" s="97" customFormat="1">
      <c r="A290" s="82" t="s">
        <v>619</v>
      </c>
      <c r="B290" s="107">
        <v>45720</v>
      </c>
      <c r="C290" s="107"/>
      <c r="D290" s="82" t="s">
        <v>620</v>
      </c>
      <c r="E290" s="82" t="s">
        <v>621</v>
      </c>
      <c r="F290" s="82" t="s">
        <v>622</v>
      </c>
      <c r="G290" s="82" t="s">
        <v>17</v>
      </c>
      <c r="H290" s="82">
        <v>3</v>
      </c>
      <c r="I290" s="103">
        <v>5.7735026918962582</v>
      </c>
      <c r="J290" s="103">
        <v>4</v>
      </c>
    </row>
    <row r="291" spans="1:10" s="97" customFormat="1">
      <c r="A291" s="82" t="s">
        <v>623</v>
      </c>
      <c r="B291" s="107">
        <v>45720</v>
      </c>
      <c r="C291" s="107"/>
      <c r="D291" s="82" t="s">
        <v>620</v>
      </c>
      <c r="E291" s="82" t="s">
        <v>621</v>
      </c>
      <c r="F291" s="82" t="s">
        <v>624</v>
      </c>
      <c r="G291" s="82" t="s">
        <v>17</v>
      </c>
      <c r="H291" s="82">
        <v>3</v>
      </c>
      <c r="I291" s="103">
        <v>7.2168783648703219</v>
      </c>
      <c r="J291" s="103">
        <v>5</v>
      </c>
    </row>
    <row r="292" spans="1:10" s="97" customFormat="1">
      <c r="A292" s="82" t="s">
        <v>625</v>
      </c>
      <c r="B292" s="107">
        <v>45720</v>
      </c>
      <c r="C292" s="107"/>
      <c r="D292" s="82" t="s">
        <v>620</v>
      </c>
      <c r="E292" s="82" t="s">
        <v>621</v>
      </c>
      <c r="F292" s="82" t="s">
        <v>626</v>
      </c>
      <c r="G292" s="82" t="s">
        <v>17</v>
      </c>
      <c r="H292" s="82">
        <v>3</v>
      </c>
      <c r="I292" s="103">
        <v>8.6602540378443873</v>
      </c>
      <c r="J292" s="103">
        <v>6</v>
      </c>
    </row>
    <row r="293" spans="1:10" s="97" customFormat="1">
      <c r="A293" s="82" t="s">
        <v>627</v>
      </c>
      <c r="B293" s="107">
        <v>45720</v>
      </c>
      <c r="C293" s="107"/>
      <c r="D293" s="82" t="s">
        <v>620</v>
      </c>
      <c r="E293" s="82" t="s">
        <v>621</v>
      </c>
      <c r="F293" s="82" t="s">
        <v>628</v>
      </c>
      <c r="G293" s="82" t="s">
        <v>17</v>
      </c>
      <c r="H293" s="82">
        <v>3</v>
      </c>
      <c r="I293" s="103">
        <v>11.547005383792516</v>
      </c>
      <c r="J293" s="103">
        <v>8</v>
      </c>
    </row>
    <row r="294" spans="1:10" s="97" customFormat="1">
      <c r="A294" s="82" t="s">
        <v>629</v>
      </c>
      <c r="B294" s="107">
        <v>45761</v>
      </c>
      <c r="C294" s="107"/>
      <c r="D294" s="82" t="s">
        <v>620</v>
      </c>
      <c r="E294" s="82" t="s">
        <v>621</v>
      </c>
      <c r="F294" s="82" t="s">
        <v>630</v>
      </c>
      <c r="G294" s="82" t="s">
        <v>17</v>
      </c>
      <c r="H294" s="82">
        <v>3</v>
      </c>
      <c r="I294" s="103">
        <v>14.433756729740644</v>
      </c>
      <c r="J294" s="103">
        <v>10</v>
      </c>
    </row>
    <row r="295" spans="1:10" s="97" customFormat="1">
      <c r="A295" s="82" t="s">
        <v>631</v>
      </c>
      <c r="B295" s="107">
        <v>45791</v>
      </c>
      <c r="C295" s="107"/>
      <c r="D295" s="82" t="s">
        <v>620</v>
      </c>
      <c r="E295" s="82" t="s">
        <v>621</v>
      </c>
      <c r="F295" s="82" t="s">
        <v>632</v>
      </c>
      <c r="G295" s="82" t="s">
        <v>123</v>
      </c>
      <c r="H295" s="82">
        <v>3</v>
      </c>
      <c r="I295" s="103">
        <v>17.320508075688775</v>
      </c>
      <c r="J295" s="103">
        <v>12</v>
      </c>
    </row>
    <row r="296" spans="1:10" s="97" customFormat="1">
      <c r="A296" s="82" t="s">
        <v>633</v>
      </c>
      <c r="B296" s="107">
        <v>45720</v>
      </c>
      <c r="C296" s="107"/>
      <c r="D296" s="82" t="s">
        <v>620</v>
      </c>
      <c r="E296" s="82" t="s">
        <v>634</v>
      </c>
      <c r="F296" s="82" t="s">
        <v>635</v>
      </c>
      <c r="G296" s="82" t="s">
        <v>17</v>
      </c>
      <c r="H296" s="82">
        <v>1</v>
      </c>
      <c r="I296" s="103">
        <v>13.043478260869565</v>
      </c>
      <c r="J296" s="103">
        <v>3</v>
      </c>
    </row>
    <row r="297" spans="1:10" s="97" customFormat="1">
      <c r="A297" s="82" t="s">
        <v>636</v>
      </c>
      <c r="B297" s="107">
        <v>45720</v>
      </c>
      <c r="C297" s="107"/>
      <c r="D297" s="82" t="s">
        <v>620</v>
      </c>
      <c r="E297" s="82" t="s">
        <v>634</v>
      </c>
      <c r="F297" s="82" t="s">
        <v>637</v>
      </c>
      <c r="G297" s="82" t="s">
        <v>17</v>
      </c>
      <c r="H297" s="82">
        <v>1</v>
      </c>
      <c r="I297" s="103">
        <v>16</v>
      </c>
      <c r="J297" s="103">
        <v>3.68</v>
      </c>
    </row>
    <row r="298" spans="1:10" s="97" customFormat="1">
      <c r="A298" s="82" t="s">
        <v>638</v>
      </c>
      <c r="B298" s="107">
        <v>45720</v>
      </c>
      <c r="C298" s="107"/>
      <c r="D298" s="82" t="s">
        <v>620</v>
      </c>
      <c r="E298" s="82" t="s">
        <v>634</v>
      </c>
      <c r="F298" s="82" t="s">
        <v>639</v>
      </c>
      <c r="G298" s="82" t="s">
        <v>17</v>
      </c>
      <c r="H298" s="82">
        <v>1</v>
      </c>
      <c r="I298" s="103">
        <v>21.739130434782609</v>
      </c>
      <c r="J298" s="103">
        <v>5</v>
      </c>
    </row>
    <row r="299" spans="1:10" s="97" customFormat="1">
      <c r="A299" s="82" t="s">
        <v>640</v>
      </c>
      <c r="B299" s="107">
        <v>45791</v>
      </c>
      <c r="C299" s="107"/>
      <c r="D299" s="82" t="s">
        <v>620</v>
      </c>
      <c r="E299" s="82" t="s">
        <v>634</v>
      </c>
      <c r="F299" s="82" t="s">
        <v>641</v>
      </c>
      <c r="G299" s="82" t="s">
        <v>123</v>
      </c>
      <c r="H299" s="82">
        <v>1</v>
      </c>
      <c r="I299" s="103">
        <v>26.086956521739129</v>
      </c>
      <c r="J299" s="103">
        <v>6</v>
      </c>
    </row>
    <row r="300" spans="1:10" s="97" customFormat="1">
      <c r="A300" s="82" t="s">
        <v>642</v>
      </c>
      <c r="B300" s="107">
        <v>45807</v>
      </c>
      <c r="C300" s="107"/>
      <c r="D300" s="82" t="s">
        <v>620</v>
      </c>
      <c r="E300" s="82" t="s">
        <v>643</v>
      </c>
      <c r="F300" s="82" t="s">
        <v>644</v>
      </c>
      <c r="G300" s="82" t="s">
        <v>123</v>
      </c>
      <c r="H300" s="82">
        <v>3</v>
      </c>
      <c r="I300" s="103">
        <v>21.650635094610966</v>
      </c>
      <c r="J300" s="103">
        <v>15</v>
      </c>
    </row>
    <row r="301" spans="1:10" s="97" customFormat="1">
      <c r="A301" s="82" t="s">
        <v>645</v>
      </c>
      <c r="B301" s="107">
        <v>45807</v>
      </c>
      <c r="C301" s="107"/>
      <c r="D301" s="82" t="s">
        <v>620</v>
      </c>
      <c r="E301" s="82" t="s">
        <v>643</v>
      </c>
      <c r="F301" s="82" t="s">
        <v>646</v>
      </c>
      <c r="G301" s="82" t="s">
        <v>123</v>
      </c>
      <c r="H301" s="82">
        <v>3</v>
      </c>
      <c r="I301" s="103">
        <v>24.537386440559096</v>
      </c>
      <c r="J301" s="103">
        <v>17</v>
      </c>
    </row>
    <row r="302" spans="1:10" s="97" customFormat="1">
      <c r="A302" s="82" t="s">
        <v>647</v>
      </c>
      <c r="B302" s="107">
        <v>45807</v>
      </c>
      <c r="C302" s="107"/>
      <c r="D302" s="82" t="s">
        <v>620</v>
      </c>
      <c r="E302" s="82" t="s">
        <v>643</v>
      </c>
      <c r="F302" s="82" t="s">
        <v>648</v>
      </c>
      <c r="G302" s="82" t="s">
        <v>123</v>
      </c>
      <c r="H302" s="82">
        <v>3</v>
      </c>
      <c r="I302" s="103">
        <v>28.867513459481287</v>
      </c>
      <c r="J302" s="103">
        <v>20</v>
      </c>
    </row>
    <row r="303" spans="1:10" s="97" customFormat="1">
      <c r="A303" s="82" t="s">
        <v>649</v>
      </c>
      <c r="B303" s="107">
        <v>45807</v>
      </c>
      <c r="C303" s="107"/>
      <c r="D303" s="82" t="s">
        <v>620</v>
      </c>
      <c r="E303" s="82" t="s">
        <v>643</v>
      </c>
      <c r="F303" s="82" t="s">
        <v>650</v>
      </c>
      <c r="G303" s="82" t="s">
        <v>123</v>
      </c>
      <c r="H303" s="82">
        <v>3</v>
      </c>
      <c r="I303" s="103">
        <v>36.084391824351613</v>
      </c>
      <c r="J303" s="103">
        <v>25</v>
      </c>
    </row>
    <row r="304" spans="1:10" s="97" customFormat="1">
      <c r="A304" s="82" t="s">
        <v>651</v>
      </c>
      <c r="B304" s="107">
        <v>45807</v>
      </c>
      <c r="C304" s="107"/>
      <c r="D304" s="82" t="s">
        <v>620</v>
      </c>
      <c r="E304" s="82" t="s">
        <v>652</v>
      </c>
      <c r="F304" s="82" t="s">
        <v>653</v>
      </c>
      <c r="G304" s="82" t="s">
        <v>123</v>
      </c>
      <c r="H304" s="82">
        <v>3</v>
      </c>
      <c r="I304" s="103">
        <v>43.301270189221931</v>
      </c>
      <c r="J304" s="103">
        <v>30</v>
      </c>
    </row>
    <row r="305" spans="1:10" s="97" customFormat="1">
      <c r="A305" s="82" t="s">
        <v>654</v>
      </c>
      <c r="B305" s="107">
        <v>45807</v>
      </c>
      <c r="C305" s="107"/>
      <c r="D305" s="82" t="s">
        <v>620</v>
      </c>
      <c r="E305" s="82" t="s">
        <v>652</v>
      </c>
      <c r="F305" s="82" t="s">
        <v>655</v>
      </c>
      <c r="G305" s="82" t="s">
        <v>123</v>
      </c>
      <c r="H305" s="82">
        <v>3</v>
      </c>
      <c r="I305" s="103">
        <v>51.96152422706632</v>
      </c>
      <c r="J305" s="103">
        <v>36</v>
      </c>
    </row>
    <row r="306" spans="1:10" s="97" customFormat="1">
      <c r="A306" s="82" t="s">
        <v>656</v>
      </c>
      <c r="B306" s="107">
        <v>45807</v>
      </c>
      <c r="C306" s="107"/>
      <c r="D306" s="82" t="s">
        <v>620</v>
      </c>
      <c r="E306" s="82" t="s">
        <v>652</v>
      </c>
      <c r="F306" s="82" t="s">
        <v>657</v>
      </c>
      <c r="G306" s="82" t="s">
        <v>123</v>
      </c>
      <c r="H306" s="82">
        <v>3</v>
      </c>
      <c r="I306" s="103">
        <v>57.735026918962575</v>
      </c>
      <c r="J306" s="103">
        <v>40</v>
      </c>
    </row>
    <row r="307" spans="1:10" s="97" customFormat="1">
      <c r="A307" s="82" t="s">
        <v>658</v>
      </c>
      <c r="B307" s="107">
        <v>45807</v>
      </c>
      <c r="C307" s="107"/>
      <c r="D307" s="82" t="s">
        <v>620</v>
      </c>
      <c r="E307" s="82" t="s">
        <v>652</v>
      </c>
      <c r="F307" s="82" t="s">
        <v>659</v>
      </c>
      <c r="G307" s="82" t="s">
        <v>123</v>
      </c>
      <c r="H307" s="82">
        <v>3</v>
      </c>
      <c r="I307" s="103">
        <v>72.168783648703226</v>
      </c>
      <c r="J307" s="103">
        <v>50</v>
      </c>
    </row>
    <row r="308" spans="1:10" s="97" customFormat="1">
      <c r="A308" s="108" t="s">
        <v>660</v>
      </c>
      <c r="B308" s="107">
        <v>45848</v>
      </c>
      <c r="C308" s="107"/>
      <c r="D308" s="82" t="s">
        <v>661</v>
      </c>
      <c r="E308" s="82" t="s">
        <v>662</v>
      </c>
      <c r="F308" s="82" t="s">
        <v>663</v>
      </c>
      <c r="G308" s="82" t="s">
        <v>123</v>
      </c>
      <c r="H308" s="82">
        <v>3</v>
      </c>
      <c r="I308" s="103">
        <v>72.168783648703226</v>
      </c>
      <c r="J308" s="103">
        <v>50</v>
      </c>
    </row>
    <row r="309" spans="1:10" s="97" customFormat="1">
      <c r="A309" s="108" t="s">
        <v>664</v>
      </c>
      <c r="B309" s="107">
        <v>45848</v>
      </c>
      <c r="C309" s="107"/>
      <c r="D309" s="82" t="s">
        <v>661</v>
      </c>
      <c r="E309" s="82" t="s">
        <v>662</v>
      </c>
      <c r="F309" s="82" t="s">
        <v>665</v>
      </c>
      <c r="G309" s="82" t="s">
        <v>412</v>
      </c>
      <c r="H309" s="82">
        <v>3</v>
      </c>
      <c r="I309" s="103">
        <v>90.210979560879025</v>
      </c>
      <c r="J309" s="103">
        <v>62.5</v>
      </c>
    </row>
    <row r="310" spans="1:10" s="97" customFormat="1">
      <c r="A310" s="108" t="s">
        <v>666</v>
      </c>
      <c r="B310" s="107">
        <v>45848</v>
      </c>
      <c r="C310" s="107"/>
      <c r="D310" s="82" t="s">
        <v>661</v>
      </c>
      <c r="E310" s="82" t="s">
        <v>662</v>
      </c>
      <c r="F310" s="82" t="s">
        <v>667</v>
      </c>
      <c r="G310" s="82" t="s">
        <v>412</v>
      </c>
      <c r="H310" s="82">
        <v>3</v>
      </c>
      <c r="I310" s="103">
        <v>144.33756729740645</v>
      </c>
      <c r="J310" s="103">
        <v>100</v>
      </c>
    </row>
    <row r="311" spans="1:10" s="97" customFormat="1">
      <c r="A311" s="113" t="s">
        <v>668</v>
      </c>
      <c r="B311" s="107">
        <v>45625</v>
      </c>
      <c r="C311" s="114"/>
      <c r="D311" s="113" t="s">
        <v>669</v>
      </c>
      <c r="E311" s="113" t="s">
        <v>670</v>
      </c>
      <c r="F311" s="113" t="s">
        <v>671</v>
      </c>
      <c r="G311" s="113" t="s">
        <v>17</v>
      </c>
      <c r="H311" s="113">
        <v>1</v>
      </c>
      <c r="I311" s="103">
        <v>16</v>
      </c>
      <c r="J311" s="115">
        <v>3.68</v>
      </c>
    </row>
    <row r="312" spans="1:10" s="97" customFormat="1">
      <c r="A312" s="113" t="s">
        <v>672</v>
      </c>
      <c r="B312" s="114">
        <v>45625</v>
      </c>
      <c r="C312" s="114"/>
      <c r="D312" s="113" t="s">
        <v>669</v>
      </c>
      <c r="E312" s="113" t="s">
        <v>670</v>
      </c>
      <c r="F312" s="113" t="s">
        <v>673</v>
      </c>
      <c r="G312" s="113" t="s">
        <v>17</v>
      </c>
      <c r="H312" s="113">
        <v>1</v>
      </c>
      <c r="I312" s="103">
        <v>21.739130434782609</v>
      </c>
      <c r="J312" s="115">
        <v>5</v>
      </c>
    </row>
    <row r="313" spans="1:10" s="97" customFormat="1">
      <c r="A313" s="113" t="s">
        <v>674</v>
      </c>
      <c r="B313" s="114">
        <v>45625</v>
      </c>
      <c r="C313" s="114"/>
      <c r="D313" s="113" t="s">
        <v>669</v>
      </c>
      <c r="E313" s="113" t="s">
        <v>675</v>
      </c>
      <c r="F313" s="113" t="s">
        <v>675</v>
      </c>
      <c r="G313" s="113" t="s">
        <v>17</v>
      </c>
      <c r="H313" s="113">
        <v>3</v>
      </c>
      <c r="I313" s="103">
        <v>11.547005383792516</v>
      </c>
      <c r="J313" s="115">
        <v>8</v>
      </c>
    </row>
    <row r="314" spans="1:10" s="97" customFormat="1">
      <c r="A314" s="113" t="s">
        <v>676</v>
      </c>
      <c r="B314" s="114">
        <v>45625</v>
      </c>
      <c r="C314" s="114"/>
      <c r="D314" s="113" t="s">
        <v>669</v>
      </c>
      <c r="E314" s="113" t="s">
        <v>677</v>
      </c>
      <c r="F314" s="113" t="s">
        <v>677</v>
      </c>
      <c r="G314" s="113" t="s">
        <v>17</v>
      </c>
      <c r="H314" s="113">
        <v>3</v>
      </c>
      <c r="I314" s="103">
        <v>14.433756729740644</v>
      </c>
      <c r="J314" s="115">
        <v>10</v>
      </c>
    </row>
    <row r="315" spans="1:10" s="97" customFormat="1">
      <c r="A315" s="113" t="s">
        <v>678</v>
      </c>
      <c r="B315" s="114">
        <v>45625</v>
      </c>
      <c r="C315" s="114"/>
      <c r="D315" s="113" t="s">
        <v>669</v>
      </c>
      <c r="E315" s="113" t="s">
        <v>670</v>
      </c>
      <c r="F315" s="113" t="s">
        <v>679</v>
      </c>
      <c r="G315" s="113" t="s">
        <v>593</v>
      </c>
      <c r="H315" s="113">
        <v>1</v>
      </c>
      <c r="I315" s="103">
        <v>16</v>
      </c>
      <c r="J315" s="115">
        <v>3.68</v>
      </c>
    </row>
    <row r="316" spans="1:10" s="97" customFormat="1">
      <c r="A316" s="113" t="s">
        <v>680</v>
      </c>
      <c r="B316" s="114">
        <v>45625</v>
      </c>
      <c r="C316" s="114"/>
      <c r="D316" s="113" t="s">
        <v>669</v>
      </c>
      <c r="E316" s="113" t="s">
        <v>670</v>
      </c>
      <c r="F316" s="113" t="s">
        <v>681</v>
      </c>
      <c r="G316" s="113" t="s">
        <v>593</v>
      </c>
      <c r="H316" s="113">
        <v>1</v>
      </c>
      <c r="I316" s="103">
        <v>21.739130434782609</v>
      </c>
      <c r="J316" s="115">
        <v>5</v>
      </c>
    </row>
    <row r="317" spans="1:10" s="97" customFormat="1">
      <c r="A317" s="113" t="s">
        <v>682</v>
      </c>
      <c r="B317" s="114">
        <v>45625</v>
      </c>
      <c r="C317" s="114"/>
      <c r="D317" s="113" t="s">
        <v>669</v>
      </c>
      <c r="E317" s="113" t="s">
        <v>683</v>
      </c>
      <c r="F317" s="113" t="s">
        <v>683</v>
      </c>
      <c r="G317" s="113" t="s">
        <v>593</v>
      </c>
      <c r="H317" s="113">
        <v>3</v>
      </c>
      <c r="I317" s="103">
        <v>11.547005383792516</v>
      </c>
      <c r="J317" s="115">
        <v>8</v>
      </c>
    </row>
    <row r="318" spans="1:10" s="97" customFormat="1">
      <c r="A318" s="113" t="s">
        <v>684</v>
      </c>
      <c r="B318" s="114">
        <v>45625</v>
      </c>
      <c r="C318" s="114"/>
      <c r="D318" s="113" t="s">
        <v>669</v>
      </c>
      <c r="E318" s="113" t="s">
        <v>685</v>
      </c>
      <c r="F318" s="113" t="s">
        <v>685</v>
      </c>
      <c r="G318" s="113" t="s">
        <v>593</v>
      </c>
      <c r="H318" s="113">
        <v>3</v>
      </c>
      <c r="I318" s="103">
        <v>14.433756729740644</v>
      </c>
      <c r="J318" s="115">
        <v>10</v>
      </c>
    </row>
    <row r="319" spans="1:10" s="97" customFormat="1">
      <c r="A319" s="113" t="s">
        <v>686</v>
      </c>
      <c r="B319" s="114">
        <v>45625</v>
      </c>
      <c r="C319" s="114"/>
      <c r="D319" s="113" t="s">
        <v>669</v>
      </c>
      <c r="E319" s="113" t="s">
        <v>687</v>
      </c>
      <c r="F319" s="113" t="s">
        <v>688</v>
      </c>
      <c r="G319" s="113" t="s">
        <v>17</v>
      </c>
      <c r="H319" s="113">
        <v>1</v>
      </c>
      <c r="I319" s="103">
        <v>4.3478260869565215</v>
      </c>
      <c r="J319" s="115">
        <v>1</v>
      </c>
    </row>
    <row r="320" spans="1:10" s="97" customFormat="1">
      <c r="A320" s="113" t="s">
        <v>689</v>
      </c>
      <c r="B320" s="114">
        <v>45625</v>
      </c>
      <c r="C320" s="114"/>
      <c r="D320" s="113" t="s">
        <v>669</v>
      </c>
      <c r="E320" s="113" t="s">
        <v>687</v>
      </c>
      <c r="F320" s="113" t="s">
        <v>690</v>
      </c>
      <c r="G320" s="113" t="s">
        <v>17</v>
      </c>
      <c r="H320" s="113">
        <v>1</v>
      </c>
      <c r="I320" s="103">
        <v>6.5217391304347823</v>
      </c>
      <c r="J320" s="115">
        <v>1.5</v>
      </c>
    </row>
    <row r="321" spans="1:10" s="97" customFormat="1">
      <c r="A321" s="113" t="s">
        <v>691</v>
      </c>
      <c r="B321" s="114">
        <v>45625</v>
      </c>
      <c r="C321" s="114"/>
      <c r="D321" s="113" t="s">
        <v>669</v>
      </c>
      <c r="E321" s="113" t="s">
        <v>687</v>
      </c>
      <c r="F321" s="113" t="s">
        <v>692</v>
      </c>
      <c r="G321" s="113" t="s">
        <v>17</v>
      </c>
      <c r="H321" s="113">
        <v>1</v>
      </c>
      <c r="I321" s="103">
        <v>8.695652173913043</v>
      </c>
      <c r="J321" s="115">
        <v>2</v>
      </c>
    </row>
    <row r="322" spans="1:10" s="97" customFormat="1">
      <c r="A322" s="113" t="s">
        <v>693</v>
      </c>
      <c r="B322" s="114">
        <v>45625</v>
      </c>
      <c r="C322" s="114"/>
      <c r="D322" s="113" t="s">
        <v>669</v>
      </c>
      <c r="E322" s="113" t="s">
        <v>687</v>
      </c>
      <c r="F322" s="113" t="s">
        <v>694</v>
      </c>
      <c r="G322" s="113" t="s">
        <v>17</v>
      </c>
      <c r="H322" s="113">
        <v>1</v>
      </c>
      <c r="I322" s="103">
        <v>13.043478260869565</v>
      </c>
      <c r="J322" s="115">
        <v>3</v>
      </c>
    </row>
    <row r="323" spans="1:10" s="97" customFormat="1">
      <c r="A323" s="113" t="s">
        <v>695</v>
      </c>
      <c r="B323" s="114">
        <v>45625</v>
      </c>
      <c r="C323" s="114"/>
      <c r="D323" s="113" t="s">
        <v>669</v>
      </c>
      <c r="E323" s="113" t="s">
        <v>696</v>
      </c>
      <c r="F323" s="113" t="s">
        <v>697</v>
      </c>
      <c r="G323" s="113" t="s">
        <v>17</v>
      </c>
      <c r="H323" s="113">
        <v>3</v>
      </c>
      <c r="I323" s="103">
        <v>4.3301270189221936</v>
      </c>
      <c r="J323" s="115">
        <v>3</v>
      </c>
    </row>
    <row r="324" spans="1:10" s="97" customFormat="1">
      <c r="A324" s="113" t="s">
        <v>698</v>
      </c>
      <c r="B324" s="114">
        <v>45625</v>
      </c>
      <c r="C324" s="114"/>
      <c r="D324" s="113" t="s">
        <v>669</v>
      </c>
      <c r="E324" s="113" t="s">
        <v>696</v>
      </c>
      <c r="F324" s="113" t="s">
        <v>699</v>
      </c>
      <c r="G324" s="113" t="s">
        <v>17</v>
      </c>
      <c r="H324" s="113">
        <v>3</v>
      </c>
      <c r="I324" s="103">
        <v>5.7735026918962582</v>
      </c>
      <c r="J324" s="115">
        <v>4</v>
      </c>
    </row>
    <row r="325" spans="1:10" s="97" customFormat="1">
      <c r="A325" s="113" t="s">
        <v>700</v>
      </c>
      <c r="B325" s="114">
        <v>45625</v>
      </c>
      <c r="C325" s="114"/>
      <c r="D325" s="113" t="s">
        <v>669</v>
      </c>
      <c r="E325" s="113" t="s">
        <v>696</v>
      </c>
      <c r="F325" s="113" t="s">
        <v>701</v>
      </c>
      <c r="G325" s="113" t="s">
        <v>17</v>
      </c>
      <c r="H325" s="113">
        <v>3</v>
      </c>
      <c r="I325" s="103">
        <v>7.2168783648703219</v>
      </c>
      <c r="J325" s="115">
        <v>5</v>
      </c>
    </row>
    <row r="326" spans="1:10" s="97" customFormat="1">
      <c r="A326" s="113" t="s">
        <v>702</v>
      </c>
      <c r="B326" s="107">
        <v>45625</v>
      </c>
      <c r="C326" s="107"/>
      <c r="D326" s="82" t="s">
        <v>669</v>
      </c>
      <c r="E326" s="82" t="s">
        <v>696</v>
      </c>
      <c r="F326" s="82" t="s">
        <v>703</v>
      </c>
      <c r="G326" s="82" t="s">
        <v>17</v>
      </c>
      <c r="H326" s="82">
        <v>3</v>
      </c>
      <c r="I326" s="103">
        <v>8.6602540378443873</v>
      </c>
      <c r="J326" s="103">
        <v>6</v>
      </c>
    </row>
    <row r="327" spans="1:10" s="97" customFormat="1">
      <c r="A327" s="113" t="s">
        <v>704</v>
      </c>
      <c r="B327" s="107">
        <v>45625</v>
      </c>
      <c r="C327" s="107"/>
      <c r="D327" s="82" t="s">
        <v>669</v>
      </c>
      <c r="E327" s="82" t="s">
        <v>696</v>
      </c>
      <c r="F327" s="82" t="s">
        <v>705</v>
      </c>
      <c r="G327" s="82" t="s">
        <v>17</v>
      </c>
      <c r="H327" s="82">
        <v>3</v>
      </c>
      <c r="I327" s="103">
        <v>11.547005383792516</v>
      </c>
      <c r="J327" s="103">
        <v>8</v>
      </c>
    </row>
    <row r="328" spans="1:10" s="97" customFormat="1">
      <c r="A328" s="113" t="s">
        <v>706</v>
      </c>
      <c r="B328" s="107">
        <v>45625</v>
      </c>
      <c r="C328" s="107"/>
      <c r="D328" s="82" t="s">
        <v>669</v>
      </c>
      <c r="E328" s="82" t="s">
        <v>696</v>
      </c>
      <c r="F328" s="82" t="s">
        <v>707</v>
      </c>
      <c r="G328" s="82" t="s">
        <v>17</v>
      </c>
      <c r="H328" s="82">
        <v>3</v>
      </c>
      <c r="I328" s="103">
        <v>14.433756729740644</v>
      </c>
      <c r="J328" s="103">
        <v>10</v>
      </c>
    </row>
    <row r="329" spans="1:10" s="97" customFormat="1">
      <c r="A329" s="82" t="s">
        <v>708</v>
      </c>
      <c r="B329" s="107">
        <v>45625</v>
      </c>
      <c r="C329" s="107"/>
      <c r="D329" s="82" t="s">
        <v>709</v>
      </c>
      <c r="E329" s="82" t="s">
        <v>710</v>
      </c>
      <c r="F329" s="82" t="s">
        <v>711</v>
      </c>
      <c r="G329" s="82" t="s">
        <v>593</v>
      </c>
      <c r="H329" s="82">
        <v>1</v>
      </c>
      <c r="I329" s="103">
        <v>13.043478260869565</v>
      </c>
      <c r="J329" s="103">
        <v>3</v>
      </c>
    </row>
    <row r="330" spans="1:10" s="97" customFormat="1">
      <c r="A330" s="82" t="s">
        <v>712</v>
      </c>
      <c r="B330" s="107">
        <v>45625</v>
      </c>
      <c r="C330" s="107"/>
      <c r="D330" s="82" t="s">
        <v>709</v>
      </c>
      <c r="E330" s="82" t="s">
        <v>710</v>
      </c>
      <c r="F330" s="82" t="s">
        <v>713</v>
      </c>
      <c r="G330" s="82" t="s">
        <v>593</v>
      </c>
      <c r="H330" s="82">
        <v>1</v>
      </c>
      <c r="I330" s="103">
        <v>16</v>
      </c>
      <c r="J330" s="103">
        <v>3.68</v>
      </c>
    </row>
    <row r="331" spans="1:10" s="97" customFormat="1">
      <c r="A331" s="82" t="s">
        <v>714</v>
      </c>
      <c r="B331" s="107">
        <v>45625</v>
      </c>
      <c r="C331" s="107"/>
      <c r="D331" s="82" t="s">
        <v>709</v>
      </c>
      <c r="E331" s="82" t="s">
        <v>710</v>
      </c>
      <c r="F331" s="82" t="s">
        <v>715</v>
      </c>
      <c r="G331" s="82" t="s">
        <v>593</v>
      </c>
      <c r="H331" s="82">
        <v>1</v>
      </c>
      <c r="I331" s="103">
        <v>17.391304347826086</v>
      </c>
      <c r="J331" s="103">
        <v>4</v>
      </c>
    </row>
    <row r="332" spans="1:10" s="97" customFormat="1">
      <c r="A332" s="82" t="s">
        <v>716</v>
      </c>
      <c r="B332" s="107">
        <v>45625</v>
      </c>
      <c r="C332" s="107"/>
      <c r="D332" s="82" t="s">
        <v>709</v>
      </c>
      <c r="E332" s="82" t="s">
        <v>710</v>
      </c>
      <c r="F332" s="82" t="s">
        <v>717</v>
      </c>
      <c r="G332" s="82" t="s">
        <v>593</v>
      </c>
      <c r="H332" s="82">
        <v>1</v>
      </c>
      <c r="I332" s="103">
        <v>20</v>
      </c>
      <c r="J332" s="103">
        <v>4.5999999999999996</v>
      </c>
    </row>
    <row r="333" spans="1:10" s="97" customFormat="1">
      <c r="A333" s="82" t="s">
        <v>718</v>
      </c>
      <c r="B333" s="107">
        <v>45625</v>
      </c>
      <c r="C333" s="107"/>
      <c r="D333" s="82" t="s">
        <v>709</v>
      </c>
      <c r="E333" s="82" t="s">
        <v>710</v>
      </c>
      <c r="F333" s="82" t="s">
        <v>719</v>
      </c>
      <c r="G333" s="82" t="s">
        <v>593</v>
      </c>
      <c r="H333" s="82">
        <v>1</v>
      </c>
      <c r="I333" s="103">
        <v>21.739130434782609</v>
      </c>
      <c r="J333" s="103">
        <v>5</v>
      </c>
    </row>
    <row r="334" spans="1:10" s="97" customFormat="1">
      <c r="A334" s="82" t="s">
        <v>720</v>
      </c>
      <c r="B334" s="107">
        <v>45749</v>
      </c>
      <c r="C334" s="107"/>
      <c r="D334" s="82" t="s">
        <v>721</v>
      </c>
      <c r="E334" s="82" t="s">
        <v>722</v>
      </c>
      <c r="F334" s="82" t="s">
        <v>722</v>
      </c>
      <c r="G334" s="82" t="s">
        <v>123</v>
      </c>
      <c r="H334" s="82">
        <v>3</v>
      </c>
      <c r="I334" s="103">
        <v>36.084391824351613</v>
      </c>
      <c r="J334" s="103">
        <v>25</v>
      </c>
    </row>
    <row r="335" spans="1:10" s="97" customFormat="1">
      <c r="A335" s="82" t="s">
        <v>723</v>
      </c>
      <c r="B335" s="107">
        <v>45749</v>
      </c>
      <c r="C335" s="107"/>
      <c r="D335" s="82" t="s">
        <v>721</v>
      </c>
      <c r="E335" s="82" t="s">
        <v>724</v>
      </c>
      <c r="F335" s="82" t="s">
        <v>724</v>
      </c>
      <c r="G335" s="82" t="s">
        <v>123</v>
      </c>
      <c r="H335" s="82">
        <v>3</v>
      </c>
      <c r="I335" s="103">
        <v>43.301270189221931</v>
      </c>
      <c r="J335" s="103">
        <v>30</v>
      </c>
    </row>
    <row r="336" spans="1:10" s="97" customFormat="1">
      <c r="A336" s="82" t="s">
        <v>725</v>
      </c>
      <c r="B336" s="107">
        <v>45749</v>
      </c>
      <c r="C336" s="107"/>
      <c r="D336" s="82" t="s">
        <v>721</v>
      </c>
      <c r="E336" s="82" t="s">
        <v>726</v>
      </c>
      <c r="F336" s="82" t="s">
        <v>726</v>
      </c>
      <c r="G336" s="82" t="s">
        <v>123</v>
      </c>
      <c r="H336" s="82">
        <v>3</v>
      </c>
      <c r="I336" s="103">
        <v>47.631397208144129</v>
      </c>
      <c r="J336" s="103">
        <v>33</v>
      </c>
    </row>
    <row r="337" spans="1:10" s="97" customFormat="1">
      <c r="A337" s="82" t="s">
        <v>727</v>
      </c>
      <c r="B337" s="107">
        <v>45749</v>
      </c>
      <c r="C337" s="107"/>
      <c r="D337" s="82" t="s">
        <v>721</v>
      </c>
      <c r="E337" s="82" t="s">
        <v>728</v>
      </c>
      <c r="F337" s="82" t="s">
        <v>728</v>
      </c>
      <c r="G337" s="82" t="s">
        <v>123</v>
      </c>
      <c r="H337" s="82">
        <v>3</v>
      </c>
      <c r="I337" s="103">
        <v>51.96152422706632</v>
      </c>
      <c r="J337" s="103">
        <v>36</v>
      </c>
    </row>
    <row r="338" spans="1:10" s="97" customFormat="1">
      <c r="A338" s="82" t="s">
        <v>729</v>
      </c>
      <c r="B338" s="107">
        <v>45749</v>
      </c>
      <c r="C338" s="107"/>
      <c r="D338" s="82" t="s">
        <v>721</v>
      </c>
      <c r="E338" s="82" t="s">
        <v>730</v>
      </c>
      <c r="F338" s="82" t="s">
        <v>730</v>
      </c>
      <c r="G338" s="82" t="s">
        <v>123</v>
      </c>
      <c r="H338" s="82">
        <v>3</v>
      </c>
      <c r="I338" s="103">
        <v>57.735026918962575</v>
      </c>
      <c r="J338" s="103">
        <v>40</v>
      </c>
    </row>
    <row r="339" spans="1:10" s="97" customFormat="1">
      <c r="A339" s="82" t="s">
        <v>731</v>
      </c>
      <c r="B339" s="107">
        <v>45749</v>
      </c>
      <c r="C339" s="107"/>
      <c r="D339" s="82" t="s">
        <v>721</v>
      </c>
      <c r="E339" s="82" t="s">
        <v>732</v>
      </c>
      <c r="F339" s="82" t="s">
        <v>732</v>
      </c>
      <c r="G339" s="82" t="s">
        <v>123</v>
      </c>
      <c r="H339" s="82">
        <v>3</v>
      </c>
      <c r="I339" s="103">
        <v>64.9519052838329</v>
      </c>
      <c r="J339" s="103">
        <v>45</v>
      </c>
    </row>
    <row r="340" spans="1:10" s="97" customFormat="1">
      <c r="A340" s="82" t="s">
        <v>733</v>
      </c>
      <c r="B340" s="107">
        <v>45749</v>
      </c>
      <c r="C340" s="107"/>
      <c r="D340" s="82" t="s">
        <v>721</v>
      </c>
      <c r="E340" s="82" t="s">
        <v>734</v>
      </c>
      <c r="F340" s="82" t="s">
        <v>734</v>
      </c>
      <c r="G340" s="82" t="s">
        <v>123</v>
      </c>
      <c r="H340" s="82">
        <v>3</v>
      </c>
      <c r="I340" s="103">
        <v>72.168783648703226</v>
      </c>
      <c r="J340" s="103">
        <v>50</v>
      </c>
    </row>
    <row r="341" spans="1:10" s="97" customFormat="1">
      <c r="A341" s="82" t="s">
        <v>735</v>
      </c>
      <c r="B341" s="107">
        <v>45756</v>
      </c>
      <c r="C341" s="107"/>
      <c r="D341" s="82" t="s">
        <v>721</v>
      </c>
      <c r="E341" s="82" t="s">
        <v>736</v>
      </c>
      <c r="F341" s="82" t="s">
        <v>736</v>
      </c>
      <c r="G341" s="82" t="s">
        <v>17</v>
      </c>
      <c r="H341" s="82">
        <v>3</v>
      </c>
      <c r="I341" s="103">
        <v>4.33</v>
      </c>
      <c r="J341" s="103">
        <v>3</v>
      </c>
    </row>
    <row r="342" spans="1:10" s="97" customFormat="1">
      <c r="A342" s="82" t="s">
        <v>737</v>
      </c>
      <c r="B342" s="107">
        <v>45756</v>
      </c>
      <c r="C342" s="107"/>
      <c r="D342" s="82" t="s">
        <v>721</v>
      </c>
      <c r="E342" s="82" t="s">
        <v>738</v>
      </c>
      <c r="F342" s="82" t="s">
        <v>738</v>
      </c>
      <c r="G342" s="82" t="s">
        <v>17</v>
      </c>
      <c r="H342" s="82">
        <v>3</v>
      </c>
      <c r="I342" s="103">
        <v>5.77</v>
      </c>
      <c r="J342" s="103">
        <v>4</v>
      </c>
    </row>
    <row r="343" spans="1:10" s="97" customFormat="1">
      <c r="A343" s="82" t="s">
        <v>739</v>
      </c>
      <c r="B343" s="107">
        <v>45756</v>
      </c>
      <c r="C343" s="107"/>
      <c r="D343" s="82" t="s">
        <v>721</v>
      </c>
      <c r="E343" s="82" t="s">
        <v>740</v>
      </c>
      <c r="F343" s="82" t="s">
        <v>740</v>
      </c>
      <c r="G343" s="82" t="s">
        <v>17</v>
      </c>
      <c r="H343" s="82">
        <v>3</v>
      </c>
      <c r="I343" s="103">
        <v>7.22</v>
      </c>
      <c r="J343" s="103">
        <v>5</v>
      </c>
    </row>
    <row r="344" spans="1:10" s="97" customFormat="1">
      <c r="A344" s="82" t="s">
        <v>741</v>
      </c>
      <c r="B344" s="107">
        <v>45756</v>
      </c>
      <c r="C344" s="107"/>
      <c r="D344" s="82" t="s">
        <v>721</v>
      </c>
      <c r="E344" s="82" t="s">
        <v>742</v>
      </c>
      <c r="F344" s="82" t="s">
        <v>742</v>
      </c>
      <c r="G344" s="82" t="s">
        <v>17</v>
      </c>
      <c r="H344" s="82">
        <v>3</v>
      </c>
      <c r="I344" s="103">
        <v>7.22</v>
      </c>
      <c r="J344" s="103">
        <v>5</v>
      </c>
    </row>
    <row r="345" spans="1:10" s="97" customFormat="1">
      <c r="A345" s="82" t="s">
        <v>743</v>
      </c>
      <c r="B345" s="107">
        <v>45756</v>
      </c>
      <c r="C345" s="107"/>
      <c r="D345" s="82" t="s">
        <v>721</v>
      </c>
      <c r="E345" s="82" t="s">
        <v>744</v>
      </c>
      <c r="F345" s="82" t="s">
        <v>744</v>
      </c>
      <c r="G345" s="82" t="s">
        <v>17</v>
      </c>
      <c r="H345" s="82">
        <v>3</v>
      </c>
      <c r="I345" s="103">
        <v>8.66</v>
      </c>
      <c r="J345" s="103">
        <v>6</v>
      </c>
    </row>
    <row r="346" spans="1:10" s="97" customFormat="1">
      <c r="A346" s="82" t="s">
        <v>745</v>
      </c>
      <c r="B346" s="107">
        <v>45756</v>
      </c>
      <c r="C346" s="107"/>
      <c r="D346" s="82" t="s">
        <v>721</v>
      </c>
      <c r="E346" s="82" t="s">
        <v>746</v>
      </c>
      <c r="F346" s="82" t="s">
        <v>746</v>
      </c>
      <c r="G346" s="82" t="s">
        <v>17</v>
      </c>
      <c r="H346" s="82">
        <v>3</v>
      </c>
      <c r="I346" s="103">
        <v>11.55</v>
      </c>
      <c r="J346" s="103">
        <v>8</v>
      </c>
    </row>
    <row r="347" spans="1:10" s="97" customFormat="1">
      <c r="A347" s="82" t="s">
        <v>747</v>
      </c>
      <c r="B347" s="107">
        <v>45756</v>
      </c>
      <c r="C347" s="107"/>
      <c r="D347" s="82" t="s">
        <v>721</v>
      </c>
      <c r="E347" s="82" t="s">
        <v>748</v>
      </c>
      <c r="F347" s="82" t="s">
        <v>748</v>
      </c>
      <c r="G347" s="82" t="s">
        <v>17</v>
      </c>
      <c r="H347" s="82">
        <v>3</v>
      </c>
      <c r="I347" s="103">
        <v>11.55</v>
      </c>
      <c r="J347" s="103">
        <v>8</v>
      </c>
    </row>
    <row r="348" spans="1:10" s="97" customFormat="1">
      <c r="A348" s="82" t="s">
        <v>749</v>
      </c>
      <c r="B348" s="107">
        <v>45756</v>
      </c>
      <c r="C348" s="107"/>
      <c r="D348" s="82" t="s">
        <v>721</v>
      </c>
      <c r="E348" s="82" t="s">
        <v>750</v>
      </c>
      <c r="F348" s="82" t="s">
        <v>750</v>
      </c>
      <c r="G348" s="82" t="s">
        <v>17</v>
      </c>
      <c r="H348" s="82">
        <v>3</v>
      </c>
      <c r="I348" s="103">
        <v>14.43</v>
      </c>
      <c r="J348" s="103">
        <v>10</v>
      </c>
    </row>
    <row r="349" spans="1:10" s="97" customFormat="1">
      <c r="A349" s="82" t="s">
        <v>751</v>
      </c>
      <c r="B349" s="107">
        <v>45756</v>
      </c>
      <c r="C349" s="107"/>
      <c r="D349" s="82" t="s">
        <v>721</v>
      </c>
      <c r="E349" s="82" t="s">
        <v>752</v>
      </c>
      <c r="F349" s="82" t="s">
        <v>752</v>
      </c>
      <c r="G349" s="82" t="s">
        <v>17</v>
      </c>
      <c r="H349" s="82">
        <v>3</v>
      </c>
      <c r="I349" s="103">
        <v>14.43</v>
      </c>
      <c r="J349" s="103">
        <v>10</v>
      </c>
    </row>
    <row r="350" spans="1:10" s="97" customFormat="1">
      <c r="A350" s="82" t="s">
        <v>753</v>
      </c>
      <c r="B350" s="107">
        <v>45756</v>
      </c>
      <c r="C350" s="107"/>
      <c r="D350" s="82" t="s">
        <v>721</v>
      </c>
      <c r="E350" s="82" t="s">
        <v>754</v>
      </c>
      <c r="F350" s="82" t="s">
        <v>754</v>
      </c>
      <c r="G350" s="82" t="s">
        <v>17</v>
      </c>
      <c r="H350" s="82">
        <v>3</v>
      </c>
      <c r="I350" s="103">
        <v>14.43</v>
      </c>
      <c r="J350" s="103">
        <v>10</v>
      </c>
    </row>
    <row r="351" spans="1:10" s="97" customFormat="1">
      <c r="A351" s="82" t="s">
        <v>755</v>
      </c>
      <c r="B351" s="107">
        <v>45756</v>
      </c>
      <c r="C351" s="107"/>
      <c r="D351" s="82" t="s">
        <v>721</v>
      </c>
      <c r="E351" s="116" t="s">
        <v>756</v>
      </c>
      <c r="F351" s="82" t="s">
        <v>756</v>
      </c>
      <c r="G351" s="82" t="s">
        <v>17</v>
      </c>
      <c r="H351" s="82">
        <v>1</v>
      </c>
      <c r="I351" s="103">
        <v>13.04</v>
      </c>
      <c r="J351" s="103">
        <v>3</v>
      </c>
    </row>
    <row r="352" spans="1:10" s="97" customFormat="1">
      <c r="A352" s="82" t="s">
        <v>757</v>
      </c>
      <c r="B352" s="107">
        <v>45756</v>
      </c>
      <c r="C352" s="107"/>
      <c r="D352" s="82" t="s">
        <v>721</v>
      </c>
      <c r="E352" s="116" t="s">
        <v>758</v>
      </c>
      <c r="F352" s="82" t="s">
        <v>758</v>
      </c>
      <c r="G352" s="82" t="s">
        <v>17</v>
      </c>
      <c r="H352" s="82">
        <v>1</v>
      </c>
      <c r="I352" s="103">
        <v>16</v>
      </c>
      <c r="J352" s="103">
        <v>3.68</v>
      </c>
    </row>
    <row r="353" spans="1:10" s="97" customFormat="1">
      <c r="A353" s="82" t="s">
        <v>759</v>
      </c>
      <c r="B353" s="107">
        <v>45756</v>
      </c>
      <c r="C353" s="107"/>
      <c r="D353" s="82" t="s">
        <v>721</v>
      </c>
      <c r="E353" s="116" t="s">
        <v>760</v>
      </c>
      <c r="F353" s="82" t="s">
        <v>760</v>
      </c>
      <c r="G353" s="82" t="s">
        <v>17</v>
      </c>
      <c r="H353" s="82">
        <v>1</v>
      </c>
      <c r="I353" s="103">
        <v>17.39</v>
      </c>
      <c r="J353" s="103">
        <v>4</v>
      </c>
    </row>
    <row r="354" spans="1:10" s="97" customFormat="1">
      <c r="A354" s="82" t="s">
        <v>761</v>
      </c>
      <c r="B354" s="107">
        <v>45756</v>
      </c>
      <c r="C354" s="107"/>
      <c r="D354" s="82" t="s">
        <v>721</v>
      </c>
      <c r="E354" s="116" t="s">
        <v>762</v>
      </c>
      <c r="F354" s="82" t="s">
        <v>762</v>
      </c>
      <c r="G354" s="82" t="s">
        <v>17</v>
      </c>
      <c r="H354" s="82">
        <v>1</v>
      </c>
      <c r="I354" s="103">
        <v>20</v>
      </c>
      <c r="J354" s="103">
        <v>4.5999999999999996</v>
      </c>
    </row>
    <row r="355" spans="1:10" s="97" customFormat="1">
      <c r="A355" s="82" t="s">
        <v>763</v>
      </c>
      <c r="B355" s="107">
        <v>45756</v>
      </c>
      <c r="C355" s="107"/>
      <c r="D355" s="82" t="s">
        <v>721</v>
      </c>
      <c r="E355" s="116" t="s">
        <v>764</v>
      </c>
      <c r="F355" s="82" t="s">
        <v>764</v>
      </c>
      <c r="G355" s="82" t="s">
        <v>17</v>
      </c>
      <c r="H355" s="82">
        <v>1</v>
      </c>
      <c r="I355" s="103">
        <v>21.74</v>
      </c>
      <c r="J355" s="103">
        <v>5</v>
      </c>
    </row>
    <row r="356" spans="1:10" s="97" customFormat="1">
      <c r="A356" s="82" t="s">
        <v>765</v>
      </c>
      <c r="B356" s="107">
        <v>45756</v>
      </c>
      <c r="C356" s="107"/>
      <c r="D356" s="82" t="s">
        <v>721</v>
      </c>
      <c r="E356" s="116" t="s">
        <v>766</v>
      </c>
      <c r="F356" s="82" t="s">
        <v>766</v>
      </c>
      <c r="G356" s="82" t="s">
        <v>17</v>
      </c>
      <c r="H356" s="82">
        <v>1</v>
      </c>
      <c r="I356" s="103">
        <v>23.91</v>
      </c>
      <c r="J356" s="103">
        <v>5.5</v>
      </c>
    </row>
    <row r="357" spans="1:10" s="97" customFormat="1">
      <c r="A357" s="82" t="s">
        <v>767</v>
      </c>
      <c r="B357" s="107">
        <v>45763</v>
      </c>
      <c r="C357" s="107"/>
      <c r="D357" s="82" t="s">
        <v>768</v>
      </c>
      <c r="E357" s="104" t="s">
        <v>769</v>
      </c>
      <c r="F357" s="82" t="s">
        <v>769</v>
      </c>
      <c r="G357" s="82" t="s">
        <v>123</v>
      </c>
      <c r="H357" s="82">
        <v>3</v>
      </c>
      <c r="I357" s="103">
        <v>36.084391824351613</v>
      </c>
      <c r="J357" s="103">
        <v>25</v>
      </c>
    </row>
    <row r="358" spans="1:10" s="97" customFormat="1">
      <c r="A358" s="82" t="s">
        <v>770</v>
      </c>
      <c r="B358" s="107">
        <v>45763</v>
      </c>
      <c r="C358" s="107"/>
      <c r="D358" s="82" t="s">
        <v>768</v>
      </c>
      <c r="E358" s="104" t="s">
        <v>771</v>
      </c>
      <c r="F358" s="82" t="s">
        <v>771</v>
      </c>
      <c r="G358" s="82" t="s">
        <v>123</v>
      </c>
      <c r="H358" s="82">
        <v>3</v>
      </c>
      <c r="I358" s="103">
        <v>28.867513459481287</v>
      </c>
      <c r="J358" s="103">
        <v>20</v>
      </c>
    </row>
    <row r="359" spans="1:10" s="97" customFormat="1">
      <c r="A359" s="82" t="s">
        <v>772</v>
      </c>
      <c r="B359" s="107">
        <v>45763</v>
      </c>
      <c r="C359" s="107"/>
      <c r="D359" s="82" t="s">
        <v>768</v>
      </c>
      <c r="E359" s="104" t="s">
        <v>773</v>
      </c>
      <c r="F359" s="82" t="s">
        <v>773</v>
      </c>
      <c r="G359" s="82" t="s">
        <v>123</v>
      </c>
      <c r="H359" s="82">
        <v>3</v>
      </c>
      <c r="I359" s="103">
        <v>21.650635094610966</v>
      </c>
      <c r="J359" s="103">
        <v>15</v>
      </c>
    </row>
    <row r="360" spans="1:10" s="97" customFormat="1">
      <c r="A360" s="82" t="s">
        <v>774</v>
      </c>
      <c r="B360" s="107">
        <v>45763</v>
      </c>
      <c r="C360" s="107"/>
      <c r="D360" s="82" t="s">
        <v>768</v>
      </c>
      <c r="E360" s="104" t="s">
        <v>775</v>
      </c>
      <c r="F360" s="82" t="s">
        <v>775</v>
      </c>
      <c r="G360" s="82" t="s">
        <v>123</v>
      </c>
      <c r="H360" s="82">
        <v>3</v>
      </c>
      <c r="I360" s="103">
        <v>17.320508075688775</v>
      </c>
      <c r="J360" s="103">
        <v>12</v>
      </c>
    </row>
    <row r="361" spans="1:10" s="97" customFormat="1">
      <c r="A361" s="82" t="s">
        <v>776</v>
      </c>
      <c r="B361" s="107" t="s">
        <v>777</v>
      </c>
      <c r="C361" s="107"/>
      <c r="D361" s="82" t="s">
        <v>768</v>
      </c>
      <c r="E361" s="82" t="s">
        <v>778</v>
      </c>
      <c r="F361" s="82" t="s">
        <v>778</v>
      </c>
      <c r="G361" s="82" t="s">
        <v>17</v>
      </c>
      <c r="H361" s="82">
        <v>1</v>
      </c>
      <c r="I361" s="103">
        <v>13.04</v>
      </c>
      <c r="J361" s="103">
        <v>3</v>
      </c>
    </row>
    <row r="362" spans="1:10" s="97" customFormat="1">
      <c r="A362" s="82" t="s">
        <v>779</v>
      </c>
      <c r="B362" s="107" t="s">
        <v>777</v>
      </c>
      <c r="C362" s="107"/>
      <c r="D362" s="82" t="s">
        <v>768</v>
      </c>
      <c r="E362" s="117" t="s">
        <v>780</v>
      </c>
      <c r="F362" s="82" t="s">
        <v>780</v>
      </c>
      <c r="G362" s="82" t="s">
        <v>17</v>
      </c>
      <c r="H362" s="82">
        <v>1</v>
      </c>
      <c r="I362" s="103">
        <v>15.65</v>
      </c>
      <c r="J362" s="103">
        <v>3.6</v>
      </c>
    </row>
    <row r="363" spans="1:10" s="97" customFormat="1">
      <c r="A363" s="82" t="s">
        <v>781</v>
      </c>
      <c r="B363" s="107" t="s">
        <v>777</v>
      </c>
      <c r="C363" s="107"/>
      <c r="D363" s="82" t="s">
        <v>768</v>
      </c>
      <c r="E363" s="117" t="s">
        <v>782</v>
      </c>
      <c r="F363" s="82" t="s">
        <v>782</v>
      </c>
      <c r="G363" s="82" t="s">
        <v>17</v>
      </c>
      <c r="H363" s="82">
        <v>1</v>
      </c>
      <c r="I363" s="103">
        <v>17.39</v>
      </c>
      <c r="J363" s="103">
        <v>4</v>
      </c>
    </row>
    <row r="364" spans="1:10" s="97" customFormat="1">
      <c r="A364" s="82" t="s">
        <v>783</v>
      </c>
      <c r="B364" s="107" t="s">
        <v>777</v>
      </c>
      <c r="C364" s="107"/>
      <c r="D364" s="82" t="s">
        <v>768</v>
      </c>
      <c r="E364" s="117" t="s">
        <v>784</v>
      </c>
      <c r="F364" s="82" t="s">
        <v>784</v>
      </c>
      <c r="G364" s="82" t="s">
        <v>17</v>
      </c>
      <c r="H364" s="82">
        <v>1</v>
      </c>
      <c r="I364" s="103">
        <v>21.74</v>
      </c>
      <c r="J364" s="103">
        <v>5</v>
      </c>
    </row>
    <row r="365" spans="1:10" s="97" customFormat="1">
      <c r="A365" s="82" t="s">
        <v>785</v>
      </c>
      <c r="B365" s="107" t="s">
        <v>777</v>
      </c>
      <c r="C365" s="107"/>
      <c r="D365" s="82" t="s">
        <v>768</v>
      </c>
      <c r="E365" s="117" t="s">
        <v>786</v>
      </c>
      <c r="F365" s="82" t="s">
        <v>786</v>
      </c>
      <c r="G365" s="82" t="s">
        <v>17</v>
      </c>
      <c r="H365" s="82">
        <v>1</v>
      </c>
      <c r="I365" s="103">
        <v>15.65</v>
      </c>
      <c r="J365" s="103">
        <v>3.6</v>
      </c>
    </row>
    <row r="366" spans="1:10" s="97" customFormat="1">
      <c r="A366" s="82" t="s">
        <v>787</v>
      </c>
      <c r="B366" s="107" t="s">
        <v>777</v>
      </c>
      <c r="C366" s="107"/>
      <c r="D366" s="82" t="s">
        <v>768</v>
      </c>
      <c r="E366" s="117" t="s">
        <v>788</v>
      </c>
      <c r="F366" s="82" t="s">
        <v>788</v>
      </c>
      <c r="G366" s="82" t="s">
        <v>17</v>
      </c>
      <c r="H366" s="82">
        <v>1</v>
      </c>
      <c r="I366" s="103">
        <v>17.39</v>
      </c>
      <c r="J366" s="103">
        <v>4</v>
      </c>
    </row>
    <row r="367" spans="1:10" s="97" customFormat="1">
      <c r="A367" s="82" t="s">
        <v>789</v>
      </c>
      <c r="B367" s="107" t="s">
        <v>777</v>
      </c>
      <c r="C367" s="107"/>
      <c r="D367" s="82" t="s">
        <v>768</v>
      </c>
      <c r="E367" s="117" t="s">
        <v>790</v>
      </c>
      <c r="F367" s="82" t="s">
        <v>790</v>
      </c>
      <c r="G367" s="82" t="s">
        <v>17</v>
      </c>
      <c r="H367" s="82">
        <v>1</v>
      </c>
      <c r="I367" s="103">
        <v>21.74</v>
      </c>
      <c r="J367" s="103">
        <v>5</v>
      </c>
    </row>
    <row r="368" spans="1:10" s="97" customFormat="1">
      <c r="A368" s="82" t="s">
        <v>791</v>
      </c>
      <c r="B368" s="107">
        <v>45805</v>
      </c>
      <c r="C368" s="107"/>
      <c r="D368" s="82" t="s">
        <v>768</v>
      </c>
      <c r="E368" s="82" t="s">
        <v>792</v>
      </c>
      <c r="F368" s="82" t="s">
        <v>792</v>
      </c>
      <c r="G368" s="82" t="s">
        <v>123</v>
      </c>
      <c r="H368" s="82">
        <v>3</v>
      </c>
      <c r="I368" s="82">
        <v>72.17</v>
      </c>
      <c r="J368" s="103">
        <v>50</v>
      </c>
    </row>
    <row r="369" spans="1:10" s="97" customFormat="1">
      <c r="A369" s="82" t="s">
        <v>793</v>
      </c>
      <c r="B369" s="107">
        <v>45887</v>
      </c>
      <c r="C369" s="107"/>
      <c r="D369" s="82" t="s">
        <v>768</v>
      </c>
      <c r="E369" s="82" t="s">
        <v>794</v>
      </c>
      <c r="F369" s="82" t="s">
        <v>794</v>
      </c>
      <c r="G369" s="82" t="s">
        <v>123</v>
      </c>
      <c r="H369" s="82">
        <v>1</v>
      </c>
      <c r="I369" s="103">
        <v>26.086956521739129</v>
      </c>
      <c r="J369" s="103">
        <v>6</v>
      </c>
    </row>
    <row r="370" spans="1:10" s="97" customFormat="1">
      <c r="A370" s="82" t="s">
        <v>795</v>
      </c>
      <c r="B370" s="107">
        <v>45887</v>
      </c>
      <c r="C370" s="107"/>
      <c r="D370" s="82" t="s">
        <v>768</v>
      </c>
      <c r="E370" s="82" t="s">
        <v>796</v>
      </c>
      <c r="F370" s="82" t="s">
        <v>796</v>
      </c>
      <c r="G370" s="82" t="s">
        <v>123</v>
      </c>
      <c r="H370" s="82">
        <v>1</v>
      </c>
      <c r="I370" s="103">
        <v>26.086956521739129</v>
      </c>
      <c r="J370" s="103">
        <v>6</v>
      </c>
    </row>
    <row r="371" spans="1:10" s="97" customFormat="1">
      <c r="A371" s="82" t="s">
        <v>797</v>
      </c>
      <c r="B371" s="107">
        <v>45916</v>
      </c>
      <c r="C371" s="107"/>
      <c r="D371" s="82" t="s">
        <v>768</v>
      </c>
      <c r="E371" s="82" t="s">
        <v>798</v>
      </c>
      <c r="F371" s="82" t="s">
        <v>798</v>
      </c>
      <c r="G371" s="82" t="s">
        <v>412</v>
      </c>
      <c r="H371" s="82">
        <v>3</v>
      </c>
      <c r="I371" s="103">
        <v>180.42195912175805</v>
      </c>
      <c r="J371" s="103">
        <v>125</v>
      </c>
    </row>
    <row r="372" spans="1:10" s="97" customFormat="1">
      <c r="A372" s="82" t="s">
        <v>799</v>
      </c>
      <c r="B372" s="107">
        <v>45637</v>
      </c>
      <c r="C372" s="107"/>
      <c r="D372" s="82" t="s">
        <v>800</v>
      </c>
      <c r="E372" s="82" t="s">
        <v>801</v>
      </c>
      <c r="F372" s="82" t="s">
        <v>802</v>
      </c>
      <c r="G372" s="82" t="s">
        <v>17</v>
      </c>
      <c r="H372" s="82">
        <v>1</v>
      </c>
      <c r="I372" s="103">
        <v>9.5652173913043477</v>
      </c>
      <c r="J372" s="103">
        <v>2.2000000000000002</v>
      </c>
    </row>
    <row r="373" spans="1:10" s="97" customFormat="1">
      <c r="A373" s="82" t="s">
        <v>803</v>
      </c>
      <c r="B373" s="107">
        <v>45637</v>
      </c>
      <c r="C373" s="107"/>
      <c r="D373" s="82" t="s">
        <v>800</v>
      </c>
      <c r="E373" s="82" t="s">
        <v>804</v>
      </c>
      <c r="F373" s="82" t="s">
        <v>805</v>
      </c>
      <c r="G373" s="82" t="s">
        <v>17</v>
      </c>
      <c r="H373" s="82">
        <v>1</v>
      </c>
      <c r="I373" s="103">
        <v>13.043478260869565</v>
      </c>
      <c r="J373" s="103">
        <v>3</v>
      </c>
    </row>
    <row r="374" spans="1:10" s="97" customFormat="1">
      <c r="A374" s="82" t="s">
        <v>806</v>
      </c>
      <c r="B374" s="107">
        <v>45637</v>
      </c>
      <c r="C374" s="107"/>
      <c r="D374" s="82" t="s">
        <v>800</v>
      </c>
      <c r="E374" s="82" t="s">
        <v>807</v>
      </c>
      <c r="F374" s="82" t="s">
        <v>808</v>
      </c>
      <c r="G374" s="82" t="s">
        <v>17</v>
      </c>
      <c r="H374" s="82">
        <v>1</v>
      </c>
      <c r="I374" s="103">
        <v>15.217391304347826</v>
      </c>
      <c r="J374" s="103">
        <v>3.5</v>
      </c>
    </row>
    <row r="375" spans="1:10" s="97" customFormat="1">
      <c r="A375" s="82" t="s">
        <v>809</v>
      </c>
      <c r="B375" s="107">
        <v>45637</v>
      </c>
      <c r="C375" s="107"/>
      <c r="D375" s="82" t="s">
        <v>800</v>
      </c>
      <c r="E375" s="82" t="s">
        <v>810</v>
      </c>
      <c r="F375" s="82" t="s">
        <v>811</v>
      </c>
      <c r="G375" s="82" t="s">
        <v>17</v>
      </c>
      <c r="H375" s="82">
        <v>1</v>
      </c>
      <c r="I375" s="103">
        <v>16</v>
      </c>
      <c r="J375" s="103">
        <v>3.68</v>
      </c>
    </row>
    <row r="376" spans="1:10" s="97" customFormat="1">
      <c r="A376" s="82" t="s">
        <v>812</v>
      </c>
      <c r="B376" s="107">
        <v>45637</v>
      </c>
      <c r="C376" s="107"/>
      <c r="D376" s="82" t="s">
        <v>800</v>
      </c>
      <c r="E376" s="82" t="s">
        <v>813</v>
      </c>
      <c r="F376" s="82" t="s">
        <v>814</v>
      </c>
      <c r="G376" s="82" t="s">
        <v>17</v>
      </c>
      <c r="H376" s="82">
        <v>1</v>
      </c>
      <c r="I376" s="103">
        <v>17.391304347826086</v>
      </c>
      <c r="J376" s="103">
        <v>4</v>
      </c>
    </row>
    <row r="377" spans="1:10" s="97" customFormat="1">
      <c r="A377" s="82" t="s">
        <v>815</v>
      </c>
      <c r="B377" s="107">
        <v>45637</v>
      </c>
      <c r="C377" s="107"/>
      <c r="D377" s="82" t="s">
        <v>800</v>
      </c>
      <c r="E377" s="82" t="s">
        <v>816</v>
      </c>
      <c r="F377" s="82" t="s">
        <v>817</v>
      </c>
      <c r="G377" s="82" t="s">
        <v>17</v>
      </c>
      <c r="H377" s="82">
        <v>1</v>
      </c>
      <c r="I377" s="103">
        <v>21.739130434782609</v>
      </c>
      <c r="J377" s="103">
        <v>5</v>
      </c>
    </row>
    <row r="378" spans="1:10" s="97" customFormat="1">
      <c r="A378" s="82" t="s">
        <v>818</v>
      </c>
      <c r="B378" s="107">
        <v>45637</v>
      </c>
      <c r="C378" s="107"/>
      <c r="D378" s="82" t="s">
        <v>800</v>
      </c>
      <c r="E378" s="82" t="s">
        <v>819</v>
      </c>
      <c r="F378" s="82" t="s">
        <v>820</v>
      </c>
      <c r="G378" s="82" t="s">
        <v>17</v>
      </c>
      <c r="H378" s="82">
        <v>3</v>
      </c>
      <c r="I378" s="103">
        <v>10.103629710818451</v>
      </c>
      <c r="J378" s="103">
        <v>7</v>
      </c>
    </row>
    <row r="379" spans="1:10" s="97" customFormat="1">
      <c r="A379" s="82" t="s">
        <v>821</v>
      </c>
      <c r="B379" s="107">
        <v>45637</v>
      </c>
      <c r="C379" s="107"/>
      <c r="D379" s="82" t="s">
        <v>800</v>
      </c>
      <c r="E379" s="82" t="s">
        <v>822</v>
      </c>
      <c r="F379" s="82" t="s">
        <v>823</v>
      </c>
      <c r="G379" s="82" t="s">
        <v>17</v>
      </c>
      <c r="H379" s="82">
        <v>3</v>
      </c>
      <c r="I379" s="103">
        <v>12.99038105676658</v>
      </c>
      <c r="J379" s="103">
        <v>9</v>
      </c>
    </row>
    <row r="380" spans="1:10" s="97" customFormat="1">
      <c r="A380" s="82" t="s">
        <v>824</v>
      </c>
      <c r="B380" s="107">
        <v>45637</v>
      </c>
      <c r="C380" s="107"/>
      <c r="D380" s="82" t="s">
        <v>800</v>
      </c>
      <c r="E380" s="82" t="s">
        <v>825</v>
      </c>
      <c r="F380" s="82" t="s">
        <v>826</v>
      </c>
      <c r="G380" s="82" t="s">
        <v>17</v>
      </c>
      <c r="H380" s="82">
        <v>3</v>
      </c>
      <c r="I380" s="103">
        <v>14.433756729740644</v>
      </c>
      <c r="J380" s="103">
        <v>10</v>
      </c>
    </row>
    <row r="381" spans="1:10" s="97" customFormat="1">
      <c r="A381" s="82" t="s">
        <v>827</v>
      </c>
      <c r="B381" s="107">
        <v>45756</v>
      </c>
      <c r="C381" s="107"/>
      <c r="D381" s="82" t="s">
        <v>828</v>
      </c>
      <c r="E381" s="82" t="s">
        <v>829</v>
      </c>
      <c r="F381" s="82" t="s">
        <v>830</v>
      </c>
      <c r="G381" s="82" t="s">
        <v>17</v>
      </c>
      <c r="H381" s="82">
        <v>1</v>
      </c>
      <c r="I381" s="103">
        <v>13.043478260869565</v>
      </c>
      <c r="J381" s="103">
        <v>3</v>
      </c>
    </row>
    <row r="382" spans="1:10" s="97" customFormat="1">
      <c r="A382" s="82" t="s">
        <v>831</v>
      </c>
      <c r="B382" s="107">
        <v>45756</v>
      </c>
      <c r="C382" s="107"/>
      <c r="D382" s="82" t="s">
        <v>828</v>
      </c>
      <c r="E382" s="82" t="s">
        <v>829</v>
      </c>
      <c r="F382" s="82" t="s">
        <v>832</v>
      </c>
      <c r="G382" s="82" t="s">
        <v>17</v>
      </c>
      <c r="H382" s="82">
        <v>1</v>
      </c>
      <c r="I382" s="103">
        <v>16</v>
      </c>
      <c r="J382" s="103">
        <v>3.68</v>
      </c>
    </row>
    <row r="383" spans="1:10" s="97" customFormat="1">
      <c r="A383" s="82" t="s">
        <v>833</v>
      </c>
      <c r="B383" s="107">
        <v>45756</v>
      </c>
      <c r="C383" s="107"/>
      <c r="D383" s="82" t="s">
        <v>828</v>
      </c>
      <c r="E383" s="82" t="s">
        <v>829</v>
      </c>
      <c r="F383" s="82" t="s">
        <v>834</v>
      </c>
      <c r="G383" s="82" t="s">
        <v>17</v>
      </c>
      <c r="H383" s="82">
        <v>1</v>
      </c>
      <c r="I383" s="103">
        <v>20</v>
      </c>
      <c r="J383" s="103">
        <v>4.5999999999999996</v>
      </c>
    </row>
    <row r="384" spans="1:10" s="97" customFormat="1">
      <c r="A384" s="82" t="s">
        <v>835</v>
      </c>
      <c r="B384" s="107">
        <v>45756</v>
      </c>
      <c r="C384" s="107"/>
      <c r="D384" s="82" t="s">
        <v>828</v>
      </c>
      <c r="E384" s="82" t="s">
        <v>829</v>
      </c>
      <c r="F384" s="82" t="s">
        <v>836</v>
      </c>
      <c r="G384" s="82" t="s">
        <v>17</v>
      </c>
      <c r="H384" s="82">
        <v>1</v>
      </c>
      <c r="I384" s="103">
        <v>21.739130434782609</v>
      </c>
      <c r="J384" s="103">
        <v>5</v>
      </c>
    </row>
    <row r="385" spans="1:10" s="97" customFormat="1">
      <c r="A385" s="82" t="s">
        <v>837</v>
      </c>
      <c r="B385" s="107">
        <v>45770</v>
      </c>
      <c r="C385" s="107"/>
      <c r="D385" s="82" t="s">
        <v>828</v>
      </c>
      <c r="E385" s="82" t="s">
        <v>829</v>
      </c>
      <c r="F385" s="82" t="s">
        <v>838</v>
      </c>
      <c r="G385" s="82" t="s">
        <v>123</v>
      </c>
      <c r="H385" s="82">
        <v>1</v>
      </c>
      <c r="I385" s="103">
        <v>26.086956521739129</v>
      </c>
      <c r="J385" s="103">
        <v>6</v>
      </c>
    </row>
    <row r="386" spans="1:10" s="97" customFormat="1">
      <c r="A386" s="82" t="s">
        <v>839</v>
      </c>
      <c r="B386" s="107">
        <v>45635</v>
      </c>
      <c r="C386" s="107"/>
      <c r="D386" s="82" t="s">
        <v>840</v>
      </c>
      <c r="E386" s="82" t="s">
        <v>841</v>
      </c>
      <c r="F386" s="82" t="s">
        <v>842</v>
      </c>
      <c r="G386" s="82" t="s">
        <v>17</v>
      </c>
      <c r="H386" s="82">
        <v>3</v>
      </c>
      <c r="I386" s="103">
        <v>7.2168783648703219</v>
      </c>
      <c r="J386" s="103">
        <v>5</v>
      </c>
    </row>
    <row r="387" spans="1:10" s="97" customFormat="1">
      <c r="A387" s="82" t="s">
        <v>843</v>
      </c>
      <c r="B387" s="107">
        <v>45635</v>
      </c>
      <c r="C387" s="107"/>
      <c r="D387" s="82" t="s">
        <v>840</v>
      </c>
      <c r="E387" s="82" t="s">
        <v>841</v>
      </c>
      <c r="F387" s="82" t="s">
        <v>844</v>
      </c>
      <c r="G387" s="82" t="s">
        <v>17</v>
      </c>
      <c r="H387" s="82">
        <v>3</v>
      </c>
      <c r="I387" s="103">
        <v>8.6602540378443873</v>
      </c>
      <c r="J387" s="103">
        <v>6</v>
      </c>
    </row>
    <row r="388" spans="1:10" s="97" customFormat="1">
      <c r="A388" s="82" t="s">
        <v>845</v>
      </c>
      <c r="B388" s="107">
        <v>45635</v>
      </c>
      <c r="C388" s="107"/>
      <c r="D388" s="82" t="s">
        <v>840</v>
      </c>
      <c r="E388" s="82" t="s">
        <v>841</v>
      </c>
      <c r="F388" s="82" t="s">
        <v>846</v>
      </c>
      <c r="G388" s="82" t="s">
        <v>17</v>
      </c>
      <c r="H388" s="82">
        <v>3</v>
      </c>
      <c r="I388" s="103">
        <v>11.547005383792516</v>
      </c>
      <c r="J388" s="103">
        <v>8</v>
      </c>
    </row>
    <row r="389" spans="1:10" s="97" customFormat="1">
      <c r="A389" s="82" t="s">
        <v>847</v>
      </c>
      <c r="B389" s="107">
        <v>45635</v>
      </c>
      <c r="C389" s="107"/>
      <c r="D389" s="82" t="s">
        <v>840</v>
      </c>
      <c r="E389" s="82" t="s">
        <v>841</v>
      </c>
      <c r="F389" s="82" t="s">
        <v>848</v>
      </c>
      <c r="G389" s="82" t="s">
        <v>17</v>
      </c>
      <c r="H389" s="82">
        <v>3</v>
      </c>
      <c r="I389" s="103">
        <v>14.433756729740644</v>
      </c>
      <c r="J389" s="103">
        <v>10</v>
      </c>
    </row>
    <row r="390" spans="1:10" s="97" customFormat="1">
      <c r="A390" s="82" t="s">
        <v>849</v>
      </c>
      <c r="B390" s="107">
        <v>45635</v>
      </c>
      <c r="C390" s="107"/>
      <c r="D390" s="82" t="s">
        <v>840</v>
      </c>
      <c r="E390" s="82" t="s">
        <v>841</v>
      </c>
      <c r="F390" s="82" t="s">
        <v>850</v>
      </c>
      <c r="G390" s="82" t="s">
        <v>17</v>
      </c>
      <c r="H390" s="82">
        <v>3</v>
      </c>
      <c r="I390" s="103">
        <v>7.2168783648703219</v>
      </c>
      <c r="J390" s="103">
        <v>5</v>
      </c>
    </row>
    <row r="391" spans="1:10" s="97" customFormat="1">
      <c r="A391" s="82" t="s">
        <v>851</v>
      </c>
      <c r="B391" s="107">
        <v>45635</v>
      </c>
      <c r="C391" s="107"/>
      <c r="D391" s="82" t="s">
        <v>840</v>
      </c>
      <c r="E391" s="82" t="s">
        <v>841</v>
      </c>
      <c r="F391" s="82" t="s">
        <v>852</v>
      </c>
      <c r="G391" s="82" t="s">
        <v>17</v>
      </c>
      <c r="H391" s="82">
        <v>3</v>
      </c>
      <c r="I391" s="103">
        <v>8.6602540378443873</v>
      </c>
      <c r="J391" s="103">
        <v>6</v>
      </c>
    </row>
    <row r="392" spans="1:10" s="97" customFormat="1">
      <c r="A392" s="82" t="s">
        <v>853</v>
      </c>
      <c r="B392" s="107">
        <v>45635</v>
      </c>
      <c r="C392" s="107"/>
      <c r="D392" s="82" t="s">
        <v>840</v>
      </c>
      <c r="E392" s="82" t="s">
        <v>841</v>
      </c>
      <c r="F392" s="82" t="s">
        <v>854</v>
      </c>
      <c r="G392" s="82" t="s">
        <v>17</v>
      </c>
      <c r="H392" s="82">
        <v>3</v>
      </c>
      <c r="I392" s="103">
        <v>11.547005383792516</v>
      </c>
      <c r="J392" s="103">
        <v>8</v>
      </c>
    </row>
    <row r="393" spans="1:10" s="97" customFormat="1">
      <c r="A393" s="82" t="s">
        <v>855</v>
      </c>
      <c r="B393" s="107">
        <v>45635</v>
      </c>
      <c r="C393" s="107"/>
      <c r="D393" s="82" t="s">
        <v>840</v>
      </c>
      <c r="E393" s="82" t="s">
        <v>841</v>
      </c>
      <c r="F393" s="82" t="s">
        <v>856</v>
      </c>
      <c r="G393" s="82" t="s">
        <v>17</v>
      </c>
      <c r="H393" s="82">
        <v>3</v>
      </c>
      <c r="I393" s="103">
        <v>14.433756729740644</v>
      </c>
      <c r="J393" s="103">
        <v>10</v>
      </c>
    </row>
    <row r="394" spans="1:10" s="97" customFormat="1">
      <c r="A394" s="82" t="s">
        <v>857</v>
      </c>
      <c r="B394" s="107">
        <v>45635</v>
      </c>
      <c r="C394" s="107"/>
      <c r="D394" s="82" t="s">
        <v>840</v>
      </c>
      <c r="E394" s="82" t="s">
        <v>858</v>
      </c>
      <c r="F394" s="82" t="s">
        <v>858</v>
      </c>
      <c r="G394" s="82" t="s">
        <v>17</v>
      </c>
      <c r="H394" s="82">
        <v>3</v>
      </c>
      <c r="I394" s="103">
        <v>8.6602540378443873</v>
      </c>
      <c r="J394" s="103">
        <v>6</v>
      </c>
    </row>
    <row r="395" spans="1:10" s="97" customFormat="1">
      <c r="A395" s="82" t="s">
        <v>859</v>
      </c>
      <c r="B395" s="107">
        <v>45635</v>
      </c>
      <c r="C395" s="107"/>
      <c r="D395" s="82" t="s">
        <v>840</v>
      </c>
      <c r="E395" s="82" t="s">
        <v>860</v>
      </c>
      <c r="F395" s="82" t="s">
        <v>860</v>
      </c>
      <c r="G395" s="82" t="s">
        <v>17</v>
      </c>
      <c r="H395" s="82">
        <v>3</v>
      </c>
      <c r="I395" s="103">
        <v>11.547005383792516</v>
      </c>
      <c r="J395" s="103">
        <v>8</v>
      </c>
    </row>
    <row r="396" spans="1:10" s="97" customFormat="1">
      <c r="A396" s="82" t="s">
        <v>861</v>
      </c>
      <c r="B396" s="107">
        <v>45635</v>
      </c>
      <c r="C396" s="107"/>
      <c r="D396" s="82" t="s">
        <v>840</v>
      </c>
      <c r="E396" s="82" t="s">
        <v>862</v>
      </c>
      <c r="F396" s="82" t="s">
        <v>862</v>
      </c>
      <c r="G396" s="82" t="s">
        <v>17</v>
      </c>
      <c r="H396" s="82">
        <v>3</v>
      </c>
      <c r="I396" s="103">
        <v>14.433756729740644</v>
      </c>
      <c r="J396" s="103">
        <v>10</v>
      </c>
    </row>
    <row r="397" spans="1:10" s="97" customFormat="1">
      <c r="A397" s="82" t="s">
        <v>863</v>
      </c>
      <c r="B397" s="107">
        <v>45635</v>
      </c>
      <c r="C397" s="107"/>
      <c r="D397" s="82" t="s">
        <v>840</v>
      </c>
      <c r="E397" s="82" t="s">
        <v>864</v>
      </c>
      <c r="F397" s="82" t="s">
        <v>864</v>
      </c>
      <c r="G397" s="82" t="s">
        <v>17</v>
      </c>
      <c r="H397" s="82">
        <v>3</v>
      </c>
      <c r="I397" s="103">
        <v>8.6602540378443873</v>
      </c>
      <c r="J397" s="103">
        <v>6</v>
      </c>
    </row>
    <row r="398" spans="1:10" s="97" customFormat="1">
      <c r="A398" s="82" t="s">
        <v>865</v>
      </c>
      <c r="B398" s="107">
        <v>45635</v>
      </c>
      <c r="C398" s="107"/>
      <c r="D398" s="82" t="s">
        <v>840</v>
      </c>
      <c r="E398" s="82" t="s">
        <v>866</v>
      </c>
      <c r="F398" s="82" t="s">
        <v>866</v>
      </c>
      <c r="G398" s="82" t="s">
        <v>17</v>
      </c>
      <c r="H398" s="82">
        <v>3</v>
      </c>
      <c r="I398" s="103">
        <v>11.547005383792516</v>
      </c>
      <c r="J398" s="103">
        <v>8</v>
      </c>
    </row>
    <row r="399" spans="1:10" s="97" customFormat="1">
      <c r="A399" s="82" t="s">
        <v>867</v>
      </c>
      <c r="B399" s="107">
        <v>45635</v>
      </c>
      <c r="C399" s="107"/>
      <c r="D399" s="82" t="s">
        <v>840</v>
      </c>
      <c r="E399" s="82" t="s">
        <v>868</v>
      </c>
      <c r="F399" s="82" t="s">
        <v>868</v>
      </c>
      <c r="G399" s="82" t="s">
        <v>17</v>
      </c>
      <c r="H399" s="82">
        <v>3</v>
      </c>
      <c r="I399" s="103">
        <v>14.433756729740644</v>
      </c>
      <c r="J399" s="103">
        <v>10</v>
      </c>
    </row>
    <row r="400" spans="1:10" s="97" customFormat="1">
      <c r="A400" s="82" t="s">
        <v>869</v>
      </c>
      <c r="B400" s="107">
        <v>45693</v>
      </c>
      <c r="C400" s="107"/>
      <c r="D400" s="82" t="s">
        <v>840</v>
      </c>
      <c r="E400" s="82" t="s">
        <v>870</v>
      </c>
      <c r="F400" s="82" t="s">
        <v>871</v>
      </c>
      <c r="G400" s="82" t="s">
        <v>17</v>
      </c>
      <c r="H400" s="82">
        <v>1</v>
      </c>
      <c r="I400" s="103">
        <v>10.869565217391305</v>
      </c>
      <c r="J400" s="103">
        <v>2.5</v>
      </c>
    </row>
    <row r="401" spans="1:10" s="97" customFormat="1">
      <c r="A401" s="82" t="s">
        <v>872</v>
      </c>
      <c r="B401" s="107">
        <v>45693</v>
      </c>
      <c r="C401" s="107"/>
      <c r="D401" s="82" t="s">
        <v>840</v>
      </c>
      <c r="E401" s="82" t="s">
        <v>870</v>
      </c>
      <c r="F401" s="82" t="s">
        <v>873</v>
      </c>
      <c r="G401" s="82" t="s">
        <v>17</v>
      </c>
      <c r="H401" s="82">
        <v>1</v>
      </c>
      <c r="I401" s="103">
        <v>13.043478260869565</v>
      </c>
      <c r="J401" s="103">
        <v>3</v>
      </c>
    </row>
    <row r="402" spans="1:10" s="97" customFormat="1">
      <c r="A402" s="82" t="s">
        <v>874</v>
      </c>
      <c r="B402" s="107">
        <v>45693</v>
      </c>
      <c r="C402" s="107"/>
      <c r="D402" s="82" t="s">
        <v>840</v>
      </c>
      <c r="E402" s="82" t="s">
        <v>870</v>
      </c>
      <c r="F402" s="82" t="s">
        <v>875</v>
      </c>
      <c r="G402" s="82" t="s">
        <v>17</v>
      </c>
      <c r="H402" s="82">
        <v>1</v>
      </c>
      <c r="I402" s="103">
        <v>14.347826086956522</v>
      </c>
      <c r="J402" s="103">
        <v>3.3</v>
      </c>
    </row>
    <row r="403" spans="1:10" s="97" customFormat="1">
      <c r="A403" s="82" t="s">
        <v>876</v>
      </c>
      <c r="B403" s="107">
        <v>45693</v>
      </c>
      <c r="C403" s="107"/>
      <c r="D403" s="82" t="s">
        <v>840</v>
      </c>
      <c r="E403" s="82" t="s">
        <v>870</v>
      </c>
      <c r="F403" s="82" t="s">
        <v>877</v>
      </c>
      <c r="G403" s="82" t="s">
        <v>17</v>
      </c>
      <c r="H403" s="82">
        <v>1</v>
      </c>
      <c r="I403" s="103">
        <v>16</v>
      </c>
      <c r="J403" s="103">
        <v>3.68</v>
      </c>
    </row>
    <row r="404" spans="1:10" s="97" customFormat="1">
      <c r="A404" s="82" t="s">
        <v>878</v>
      </c>
      <c r="B404" s="107">
        <v>45693</v>
      </c>
      <c r="C404" s="107"/>
      <c r="D404" s="82" t="s">
        <v>840</v>
      </c>
      <c r="E404" s="82" t="s">
        <v>870</v>
      </c>
      <c r="F404" s="81" t="s">
        <v>879</v>
      </c>
      <c r="G404" s="82" t="s">
        <v>17</v>
      </c>
      <c r="H404" s="82">
        <v>1</v>
      </c>
      <c r="I404" s="103">
        <v>18.260869565217391</v>
      </c>
      <c r="J404" s="103">
        <v>4.2</v>
      </c>
    </row>
    <row r="405" spans="1:10" s="97" customFormat="1">
      <c r="A405" s="82" t="s">
        <v>880</v>
      </c>
      <c r="B405" s="107">
        <v>45693</v>
      </c>
      <c r="C405" s="107"/>
      <c r="D405" s="82" t="s">
        <v>840</v>
      </c>
      <c r="E405" s="82" t="s">
        <v>870</v>
      </c>
      <c r="F405" s="81" t="s">
        <v>881</v>
      </c>
      <c r="G405" s="82" t="s">
        <v>17</v>
      </c>
      <c r="H405" s="82">
        <v>1</v>
      </c>
      <c r="I405" s="103">
        <v>21.739130434782609</v>
      </c>
      <c r="J405" s="103">
        <v>5</v>
      </c>
    </row>
    <row r="406" spans="1:10" s="97" customFormat="1">
      <c r="A406" s="82" t="s">
        <v>882</v>
      </c>
      <c r="B406" s="107">
        <v>45693</v>
      </c>
      <c r="C406" s="107"/>
      <c r="D406" s="82" t="s">
        <v>840</v>
      </c>
      <c r="E406" s="82" t="s">
        <v>883</v>
      </c>
      <c r="F406" s="82" t="s">
        <v>884</v>
      </c>
      <c r="G406" s="82" t="s">
        <v>593</v>
      </c>
      <c r="H406" s="82">
        <v>1</v>
      </c>
      <c r="I406" s="103">
        <v>10.869565217391305</v>
      </c>
      <c r="J406" s="103">
        <v>2.5</v>
      </c>
    </row>
    <row r="407" spans="1:10" s="97" customFormat="1">
      <c r="A407" s="82" t="s">
        <v>885</v>
      </c>
      <c r="B407" s="107">
        <v>45693</v>
      </c>
      <c r="C407" s="107"/>
      <c r="D407" s="82" t="s">
        <v>840</v>
      </c>
      <c r="E407" s="82" t="s">
        <v>883</v>
      </c>
      <c r="F407" s="82" t="s">
        <v>886</v>
      </c>
      <c r="G407" s="82" t="s">
        <v>593</v>
      </c>
      <c r="H407" s="82">
        <v>1</v>
      </c>
      <c r="I407" s="103">
        <v>13.043478260869565</v>
      </c>
      <c r="J407" s="103">
        <v>3</v>
      </c>
    </row>
    <row r="408" spans="1:10" s="97" customFormat="1">
      <c r="A408" s="82" t="s">
        <v>887</v>
      </c>
      <c r="B408" s="107">
        <v>45693</v>
      </c>
      <c r="C408" s="107"/>
      <c r="D408" s="82" t="s">
        <v>840</v>
      </c>
      <c r="E408" s="82" t="s">
        <v>883</v>
      </c>
      <c r="F408" s="82" t="s">
        <v>888</v>
      </c>
      <c r="G408" s="82" t="s">
        <v>593</v>
      </c>
      <c r="H408" s="82">
        <v>1</v>
      </c>
      <c r="I408" s="103">
        <v>16</v>
      </c>
      <c r="J408" s="103">
        <v>3.68</v>
      </c>
    </row>
    <row r="409" spans="1:10" s="97" customFormat="1">
      <c r="A409" s="82" t="s">
        <v>889</v>
      </c>
      <c r="B409" s="107">
        <v>45693</v>
      </c>
      <c r="C409" s="107"/>
      <c r="D409" s="82" t="s">
        <v>840</v>
      </c>
      <c r="E409" s="82" t="s">
        <v>883</v>
      </c>
      <c r="F409" s="82" t="s">
        <v>890</v>
      </c>
      <c r="G409" s="82" t="s">
        <v>593</v>
      </c>
      <c r="H409" s="82">
        <v>1</v>
      </c>
      <c r="I409" s="103">
        <v>20</v>
      </c>
      <c r="J409" s="103">
        <v>4.5999999999999996</v>
      </c>
    </row>
    <row r="410" spans="1:10" s="97" customFormat="1">
      <c r="A410" s="82" t="s">
        <v>891</v>
      </c>
      <c r="B410" s="107">
        <v>45693</v>
      </c>
      <c r="C410" s="107"/>
      <c r="D410" s="82" t="s">
        <v>840</v>
      </c>
      <c r="E410" s="82" t="s">
        <v>883</v>
      </c>
      <c r="F410" s="82" t="s">
        <v>892</v>
      </c>
      <c r="G410" s="82" t="s">
        <v>593</v>
      </c>
      <c r="H410" s="82">
        <v>1</v>
      </c>
      <c r="I410" s="103">
        <v>21.739130434782609</v>
      </c>
      <c r="J410" s="103">
        <v>5</v>
      </c>
    </row>
    <row r="411" spans="1:10" s="97" customFormat="1">
      <c r="A411" s="82" t="s">
        <v>893</v>
      </c>
      <c r="B411" s="107">
        <v>45693</v>
      </c>
      <c r="C411" s="107"/>
      <c r="D411" s="82" t="s">
        <v>840</v>
      </c>
      <c r="E411" s="82" t="s">
        <v>894</v>
      </c>
      <c r="F411" s="82" t="s">
        <v>895</v>
      </c>
      <c r="G411" s="82" t="s">
        <v>17</v>
      </c>
      <c r="H411" s="82">
        <v>1</v>
      </c>
      <c r="I411" s="103">
        <v>2.6086956521739131</v>
      </c>
      <c r="J411" s="103">
        <v>0.6</v>
      </c>
    </row>
    <row r="412" spans="1:10" s="97" customFormat="1">
      <c r="A412" s="82" t="s">
        <v>896</v>
      </c>
      <c r="B412" s="107">
        <v>45693</v>
      </c>
      <c r="C412" s="107"/>
      <c r="D412" s="82" t="s">
        <v>840</v>
      </c>
      <c r="E412" s="82" t="s">
        <v>894</v>
      </c>
      <c r="F412" s="82" t="s">
        <v>897</v>
      </c>
      <c r="G412" s="82" t="s">
        <v>17</v>
      </c>
      <c r="H412" s="82">
        <v>1</v>
      </c>
      <c r="I412" s="103">
        <v>3.0434782608695654</v>
      </c>
      <c r="J412" s="103">
        <v>0.7</v>
      </c>
    </row>
    <row r="413" spans="1:10" s="97" customFormat="1">
      <c r="A413" s="82" t="s">
        <v>898</v>
      </c>
      <c r="B413" s="107">
        <v>45693</v>
      </c>
      <c r="C413" s="107"/>
      <c r="D413" s="82" t="s">
        <v>840</v>
      </c>
      <c r="E413" s="82" t="s">
        <v>894</v>
      </c>
      <c r="F413" s="82" t="s">
        <v>899</v>
      </c>
      <c r="G413" s="82" t="s">
        <v>17</v>
      </c>
      <c r="H413" s="82">
        <v>1</v>
      </c>
      <c r="I413" s="103">
        <v>3.4782608695652173</v>
      </c>
      <c r="J413" s="103">
        <v>0.8</v>
      </c>
    </row>
    <row r="414" spans="1:10" s="97" customFormat="1">
      <c r="A414" s="82" t="s">
        <v>900</v>
      </c>
      <c r="B414" s="107">
        <v>45693</v>
      </c>
      <c r="C414" s="107"/>
      <c r="D414" s="82" t="s">
        <v>840</v>
      </c>
      <c r="E414" s="82" t="s">
        <v>894</v>
      </c>
      <c r="F414" s="82" t="s">
        <v>901</v>
      </c>
      <c r="G414" s="82" t="s">
        <v>17</v>
      </c>
      <c r="H414" s="82">
        <v>1</v>
      </c>
      <c r="I414" s="103">
        <v>4.7826086956521738</v>
      </c>
      <c r="J414" s="103">
        <v>1.1000000000000001</v>
      </c>
    </row>
    <row r="415" spans="1:10" s="97" customFormat="1">
      <c r="A415" s="82" t="s">
        <v>902</v>
      </c>
      <c r="B415" s="107">
        <v>45693</v>
      </c>
      <c r="C415" s="107"/>
      <c r="D415" s="82" t="s">
        <v>840</v>
      </c>
      <c r="E415" s="82" t="s">
        <v>894</v>
      </c>
      <c r="F415" s="82" t="s">
        <v>903</v>
      </c>
      <c r="G415" s="82" t="s">
        <v>17</v>
      </c>
      <c r="H415" s="82">
        <v>1</v>
      </c>
      <c r="I415" s="103">
        <v>6.5217391304347823</v>
      </c>
      <c r="J415" s="103">
        <v>1.5</v>
      </c>
    </row>
    <row r="416" spans="1:10" s="97" customFormat="1">
      <c r="A416" s="82" t="s">
        <v>904</v>
      </c>
      <c r="B416" s="107">
        <v>45693</v>
      </c>
      <c r="C416" s="107"/>
      <c r="D416" s="82" t="s">
        <v>840</v>
      </c>
      <c r="E416" s="82" t="s">
        <v>894</v>
      </c>
      <c r="F416" s="82" t="s">
        <v>905</v>
      </c>
      <c r="G416" s="82" t="s">
        <v>17</v>
      </c>
      <c r="H416" s="82">
        <v>1</v>
      </c>
      <c r="I416" s="103">
        <v>8.695652173913043</v>
      </c>
      <c r="J416" s="103">
        <v>2</v>
      </c>
    </row>
    <row r="417" spans="1:10" s="97" customFormat="1">
      <c r="A417" s="82" t="s">
        <v>906</v>
      </c>
      <c r="B417" s="107">
        <v>45693</v>
      </c>
      <c r="C417" s="107"/>
      <c r="D417" s="82" t="s">
        <v>840</v>
      </c>
      <c r="E417" s="82" t="s">
        <v>894</v>
      </c>
      <c r="F417" s="82" t="s">
        <v>907</v>
      </c>
      <c r="G417" s="82" t="s">
        <v>17</v>
      </c>
      <c r="H417" s="82">
        <v>1</v>
      </c>
      <c r="I417" s="103">
        <v>10.869565217391305</v>
      </c>
      <c r="J417" s="103">
        <v>2.5</v>
      </c>
    </row>
    <row r="418" spans="1:10" s="97" customFormat="1">
      <c r="A418" s="82" t="s">
        <v>908</v>
      </c>
      <c r="B418" s="107">
        <v>45693</v>
      </c>
      <c r="C418" s="107"/>
      <c r="D418" s="82" t="s">
        <v>840</v>
      </c>
      <c r="E418" s="82" t="s">
        <v>894</v>
      </c>
      <c r="F418" s="82" t="s">
        <v>909</v>
      </c>
      <c r="G418" s="82" t="s">
        <v>17</v>
      </c>
      <c r="H418" s="82">
        <v>1</v>
      </c>
      <c r="I418" s="103">
        <v>13.043478260869565</v>
      </c>
      <c r="J418" s="103">
        <v>3</v>
      </c>
    </row>
    <row r="419" spans="1:10" s="97" customFormat="1">
      <c r="A419" s="82" t="s">
        <v>910</v>
      </c>
      <c r="B419" s="107">
        <v>45693</v>
      </c>
      <c r="C419" s="107"/>
      <c r="D419" s="82" t="s">
        <v>840</v>
      </c>
      <c r="E419" s="82" t="s">
        <v>894</v>
      </c>
      <c r="F419" s="82" t="s">
        <v>911</v>
      </c>
      <c r="G419" s="82" t="s">
        <v>17</v>
      </c>
      <c r="H419" s="82">
        <v>1</v>
      </c>
      <c r="I419" s="103">
        <v>14.347826086956522</v>
      </c>
      <c r="J419" s="103">
        <v>3.3</v>
      </c>
    </row>
    <row r="420" spans="1:10" s="97" customFormat="1">
      <c r="A420" s="82" t="s">
        <v>912</v>
      </c>
      <c r="B420" s="107">
        <v>45693</v>
      </c>
      <c r="C420" s="107"/>
      <c r="D420" s="82" t="s">
        <v>840</v>
      </c>
      <c r="E420" s="82" t="s">
        <v>894</v>
      </c>
      <c r="F420" s="82" t="s">
        <v>913</v>
      </c>
      <c r="G420" s="82" t="s">
        <v>17</v>
      </c>
      <c r="H420" s="82">
        <v>1</v>
      </c>
      <c r="I420" s="103">
        <v>16.086956521739129</v>
      </c>
      <c r="J420" s="103">
        <v>3.7</v>
      </c>
    </row>
    <row r="421" spans="1:10" s="97" customFormat="1">
      <c r="A421" s="82" t="s">
        <v>914</v>
      </c>
      <c r="B421" s="107">
        <v>45693</v>
      </c>
      <c r="C421" s="107"/>
      <c r="D421" s="82" t="s">
        <v>840</v>
      </c>
      <c r="E421" s="82" t="s">
        <v>894</v>
      </c>
      <c r="F421" s="82" t="s">
        <v>915</v>
      </c>
      <c r="G421" s="82" t="s">
        <v>17</v>
      </c>
      <c r="H421" s="82">
        <v>1</v>
      </c>
      <c r="I421" s="103">
        <v>17.391304347826086</v>
      </c>
      <c r="J421" s="103">
        <v>4</v>
      </c>
    </row>
    <row r="422" spans="1:10" s="97" customFormat="1">
      <c r="A422" s="82" t="s">
        <v>916</v>
      </c>
      <c r="B422" s="107">
        <v>45763</v>
      </c>
      <c r="C422" s="107"/>
      <c r="D422" s="82" t="s">
        <v>840</v>
      </c>
      <c r="E422" s="82" t="s">
        <v>917</v>
      </c>
      <c r="F422" s="82" t="s">
        <v>918</v>
      </c>
      <c r="G422" s="82" t="s">
        <v>17</v>
      </c>
      <c r="H422" s="82">
        <v>1</v>
      </c>
      <c r="I422" s="103">
        <v>13.043478260869565</v>
      </c>
      <c r="J422" s="103">
        <v>3</v>
      </c>
    </row>
    <row r="423" spans="1:10" s="97" customFormat="1">
      <c r="A423" s="82" t="s">
        <v>919</v>
      </c>
      <c r="B423" s="107">
        <v>45763</v>
      </c>
      <c r="C423" s="107"/>
      <c r="D423" s="82" t="s">
        <v>840</v>
      </c>
      <c r="E423" s="82" t="s">
        <v>917</v>
      </c>
      <c r="F423" s="82" t="s">
        <v>920</v>
      </c>
      <c r="G423" s="82" t="s">
        <v>17</v>
      </c>
      <c r="H423" s="82">
        <v>1</v>
      </c>
      <c r="I423" s="103">
        <v>16.086956521739129</v>
      </c>
      <c r="J423" s="103">
        <v>3.7</v>
      </c>
    </row>
    <row r="424" spans="1:10" s="97" customFormat="1">
      <c r="A424" s="82" t="s">
        <v>921</v>
      </c>
      <c r="B424" s="107">
        <v>45763</v>
      </c>
      <c r="C424" s="107"/>
      <c r="D424" s="82" t="s">
        <v>840</v>
      </c>
      <c r="E424" s="82" t="s">
        <v>917</v>
      </c>
      <c r="F424" s="82" t="s">
        <v>922</v>
      </c>
      <c r="G424" s="82" t="s">
        <v>17</v>
      </c>
      <c r="H424" s="82">
        <v>1</v>
      </c>
      <c r="I424" s="103">
        <v>21.739130434782609</v>
      </c>
      <c r="J424" s="103">
        <v>5</v>
      </c>
    </row>
    <row r="425" spans="1:10" s="97" customFormat="1">
      <c r="A425" s="82" t="s">
        <v>923</v>
      </c>
      <c r="B425" s="107">
        <v>45763</v>
      </c>
      <c r="C425" s="107"/>
      <c r="D425" s="82" t="s">
        <v>840</v>
      </c>
      <c r="E425" s="82" t="s">
        <v>917</v>
      </c>
      <c r="F425" s="82" t="s">
        <v>924</v>
      </c>
      <c r="G425" s="82" t="s">
        <v>17</v>
      </c>
      <c r="H425" s="82">
        <v>1</v>
      </c>
      <c r="I425" s="103">
        <v>13.043478260869565</v>
      </c>
      <c r="J425" s="103">
        <v>3</v>
      </c>
    </row>
    <row r="426" spans="1:10" s="97" customFormat="1">
      <c r="A426" s="82" t="s">
        <v>925</v>
      </c>
      <c r="B426" s="107">
        <v>45763</v>
      </c>
      <c r="C426" s="107"/>
      <c r="D426" s="82" t="s">
        <v>840</v>
      </c>
      <c r="E426" s="82" t="s">
        <v>917</v>
      </c>
      <c r="F426" s="82" t="s">
        <v>926</v>
      </c>
      <c r="G426" s="82" t="s">
        <v>17</v>
      </c>
      <c r="H426" s="82">
        <v>1</v>
      </c>
      <c r="I426" s="103">
        <v>16.086956521739129</v>
      </c>
      <c r="J426" s="103">
        <v>3.7</v>
      </c>
    </row>
    <row r="427" spans="1:10" s="97" customFormat="1">
      <c r="A427" s="82" t="s">
        <v>927</v>
      </c>
      <c r="B427" s="107">
        <v>45763</v>
      </c>
      <c r="C427" s="107"/>
      <c r="D427" s="82" t="s">
        <v>840</v>
      </c>
      <c r="E427" s="82" t="s">
        <v>917</v>
      </c>
      <c r="F427" s="82" t="s">
        <v>928</v>
      </c>
      <c r="G427" s="82" t="s">
        <v>17</v>
      </c>
      <c r="H427" s="82">
        <v>1</v>
      </c>
      <c r="I427" s="103">
        <v>21.739130434782609</v>
      </c>
      <c r="J427" s="103">
        <v>5</v>
      </c>
    </row>
    <row r="428" spans="1:10" s="97" customFormat="1">
      <c r="A428" s="82" t="s">
        <v>929</v>
      </c>
      <c r="B428" s="107">
        <v>45792</v>
      </c>
      <c r="C428" s="107"/>
      <c r="D428" s="82" t="s">
        <v>840</v>
      </c>
      <c r="E428" s="82" t="s">
        <v>917</v>
      </c>
      <c r="F428" s="82" t="s">
        <v>930</v>
      </c>
      <c r="G428" s="82" t="s">
        <v>593</v>
      </c>
      <c r="H428" s="82">
        <v>1</v>
      </c>
      <c r="I428" s="103">
        <v>26.086956521739129</v>
      </c>
      <c r="J428" s="103">
        <v>6</v>
      </c>
    </row>
    <row r="429" spans="1:10" s="97" customFormat="1">
      <c r="A429" s="82" t="s">
        <v>931</v>
      </c>
      <c r="B429" s="107">
        <v>45792</v>
      </c>
      <c r="C429" s="107"/>
      <c r="D429" s="82" t="s">
        <v>840</v>
      </c>
      <c r="E429" s="82" t="s">
        <v>917</v>
      </c>
      <c r="F429" s="82" t="s">
        <v>932</v>
      </c>
      <c r="G429" s="82" t="s">
        <v>593</v>
      </c>
      <c r="H429" s="82">
        <v>1</v>
      </c>
      <c r="I429" s="103">
        <v>32.608695652173914</v>
      </c>
      <c r="J429" s="103">
        <v>7.5</v>
      </c>
    </row>
    <row r="430" spans="1:10" s="97" customFormat="1">
      <c r="A430" s="82" t="s">
        <v>933</v>
      </c>
      <c r="B430" s="107">
        <v>45792</v>
      </c>
      <c r="C430" s="107"/>
      <c r="D430" s="82" t="s">
        <v>840</v>
      </c>
      <c r="E430" s="82" t="s">
        <v>917</v>
      </c>
      <c r="F430" s="82" t="s">
        <v>934</v>
      </c>
      <c r="G430" s="82" t="s">
        <v>593</v>
      </c>
      <c r="H430" s="82">
        <v>1</v>
      </c>
      <c r="I430" s="103">
        <v>26.086956521739129</v>
      </c>
      <c r="J430" s="103">
        <v>6</v>
      </c>
    </row>
    <row r="431" spans="1:10" s="97" customFormat="1">
      <c r="A431" s="82" t="s">
        <v>935</v>
      </c>
      <c r="B431" s="107">
        <v>45792</v>
      </c>
      <c r="C431" s="107"/>
      <c r="D431" s="82" t="s">
        <v>840</v>
      </c>
      <c r="E431" s="82" t="s">
        <v>917</v>
      </c>
      <c r="F431" s="82" t="s">
        <v>936</v>
      </c>
      <c r="G431" s="82" t="s">
        <v>593</v>
      </c>
      <c r="H431" s="82">
        <v>1</v>
      </c>
      <c r="I431" s="103">
        <v>32.608695652173914</v>
      </c>
      <c r="J431" s="103">
        <v>7.5</v>
      </c>
    </row>
    <row r="432" spans="1:10" s="97" customFormat="1">
      <c r="A432" s="82" t="s">
        <v>937</v>
      </c>
      <c r="B432" s="107">
        <v>45821</v>
      </c>
      <c r="C432" s="107"/>
      <c r="D432" s="82" t="s">
        <v>840</v>
      </c>
      <c r="E432" s="82" t="s">
        <v>883</v>
      </c>
      <c r="F432" s="82" t="s">
        <v>938</v>
      </c>
      <c r="G432" s="82" t="s">
        <v>593</v>
      </c>
      <c r="H432" s="82">
        <v>1</v>
      </c>
      <c r="I432" s="103">
        <v>26.086956521739129</v>
      </c>
      <c r="J432" s="103">
        <v>6</v>
      </c>
    </row>
    <row r="433" spans="1:10" s="97" customFormat="1">
      <c r="A433" s="82" t="s">
        <v>939</v>
      </c>
      <c r="B433" s="107">
        <v>45821</v>
      </c>
      <c r="C433" s="107"/>
      <c r="D433" s="82" t="s">
        <v>840</v>
      </c>
      <c r="E433" s="82" t="s">
        <v>883</v>
      </c>
      <c r="F433" s="82" t="s">
        <v>940</v>
      </c>
      <c r="G433" s="82" t="s">
        <v>593</v>
      </c>
      <c r="H433" s="82">
        <v>1</v>
      </c>
      <c r="I433" s="103">
        <v>34.782608695652172</v>
      </c>
      <c r="J433" s="103">
        <v>8</v>
      </c>
    </row>
    <row r="434" spans="1:10" s="97" customFormat="1">
      <c r="A434" s="82" t="s">
        <v>941</v>
      </c>
      <c r="B434" s="107">
        <v>45635</v>
      </c>
      <c r="C434" s="107"/>
      <c r="D434" s="82" t="s">
        <v>942</v>
      </c>
      <c r="E434" s="82" t="s">
        <v>943</v>
      </c>
      <c r="F434" s="82" t="s">
        <v>943</v>
      </c>
      <c r="G434" s="82" t="s">
        <v>17</v>
      </c>
      <c r="H434" s="82">
        <v>1</v>
      </c>
      <c r="I434" s="103">
        <v>13.043478260869565</v>
      </c>
      <c r="J434" s="103">
        <v>3</v>
      </c>
    </row>
    <row r="435" spans="1:10" s="97" customFormat="1">
      <c r="A435" s="82" t="s">
        <v>944</v>
      </c>
      <c r="B435" s="107">
        <v>45635</v>
      </c>
      <c r="C435" s="107"/>
      <c r="D435" s="82" t="s">
        <v>942</v>
      </c>
      <c r="E435" s="82" t="s">
        <v>945</v>
      </c>
      <c r="F435" s="82" t="s">
        <v>945</v>
      </c>
      <c r="G435" s="82" t="s">
        <v>17</v>
      </c>
      <c r="H435" s="82">
        <v>1</v>
      </c>
      <c r="I435" s="103">
        <v>15.652173913043478</v>
      </c>
      <c r="J435" s="103">
        <v>3.6</v>
      </c>
    </row>
    <row r="436" spans="1:10" s="97" customFormat="1">
      <c r="A436" s="82" t="s">
        <v>946</v>
      </c>
      <c r="B436" s="107">
        <v>45635</v>
      </c>
      <c r="C436" s="107"/>
      <c r="D436" s="82" t="s">
        <v>942</v>
      </c>
      <c r="E436" s="82" t="s">
        <v>947</v>
      </c>
      <c r="F436" s="82" t="s">
        <v>947</v>
      </c>
      <c r="G436" s="82" t="s">
        <v>17</v>
      </c>
      <c r="H436" s="82">
        <v>1</v>
      </c>
      <c r="I436" s="103">
        <v>20</v>
      </c>
      <c r="J436" s="103">
        <v>4.5999999999999996</v>
      </c>
    </row>
    <row r="437" spans="1:10" s="97" customFormat="1">
      <c r="A437" s="82" t="s">
        <v>948</v>
      </c>
      <c r="B437" s="107">
        <v>45635</v>
      </c>
      <c r="C437" s="107"/>
      <c r="D437" s="82" t="s">
        <v>942</v>
      </c>
      <c r="E437" s="82" t="s">
        <v>949</v>
      </c>
      <c r="F437" s="82" t="s">
        <v>949</v>
      </c>
      <c r="G437" s="82" t="s">
        <v>17</v>
      </c>
      <c r="H437" s="82">
        <v>1</v>
      </c>
      <c r="I437" s="103">
        <v>21.739130434782609</v>
      </c>
      <c r="J437" s="103">
        <v>5</v>
      </c>
    </row>
    <row r="438" spans="1:10" s="97" customFormat="1">
      <c r="A438" s="82" t="s">
        <v>950</v>
      </c>
      <c r="B438" s="107">
        <v>45635</v>
      </c>
      <c r="C438" s="107"/>
      <c r="D438" s="82" t="s">
        <v>942</v>
      </c>
      <c r="E438" s="82" t="s">
        <v>951</v>
      </c>
      <c r="F438" s="82" t="s">
        <v>951</v>
      </c>
      <c r="G438" s="82" t="s">
        <v>17</v>
      </c>
      <c r="H438" s="82">
        <v>1</v>
      </c>
      <c r="I438" s="103">
        <v>13.043478260869565</v>
      </c>
      <c r="J438" s="103">
        <v>3</v>
      </c>
    </row>
    <row r="439" spans="1:10" s="97" customFormat="1">
      <c r="A439" s="82" t="s">
        <v>952</v>
      </c>
      <c r="B439" s="107">
        <v>45635</v>
      </c>
      <c r="C439" s="107"/>
      <c r="D439" s="82" t="s">
        <v>942</v>
      </c>
      <c r="E439" s="82" t="s">
        <v>953</v>
      </c>
      <c r="F439" s="82" t="s">
        <v>953</v>
      </c>
      <c r="G439" s="82" t="s">
        <v>17</v>
      </c>
      <c r="H439" s="82">
        <v>1</v>
      </c>
      <c r="I439" s="103">
        <v>15.652173913043478</v>
      </c>
      <c r="J439" s="103">
        <v>3.6</v>
      </c>
    </row>
    <row r="440" spans="1:10" s="97" customFormat="1">
      <c r="A440" s="82" t="s">
        <v>954</v>
      </c>
      <c r="B440" s="107">
        <v>45635</v>
      </c>
      <c r="C440" s="107"/>
      <c r="D440" s="82" t="s">
        <v>942</v>
      </c>
      <c r="E440" s="82" t="s">
        <v>955</v>
      </c>
      <c r="F440" s="82" t="s">
        <v>955</v>
      </c>
      <c r="G440" s="82" t="s">
        <v>17</v>
      </c>
      <c r="H440" s="82">
        <v>1</v>
      </c>
      <c r="I440" s="103">
        <v>20</v>
      </c>
      <c r="J440" s="103">
        <v>4.5999999999999996</v>
      </c>
    </row>
    <row r="441" spans="1:10" s="97" customFormat="1">
      <c r="A441" s="82" t="s">
        <v>956</v>
      </c>
      <c r="B441" s="107">
        <v>45635</v>
      </c>
      <c r="C441" s="107"/>
      <c r="D441" s="82" t="s">
        <v>942</v>
      </c>
      <c r="E441" s="82" t="s">
        <v>957</v>
      </c>
      <c r="F441" s="82" t="s">
        <v>957</v>
      </c>
      <c r="G441" s="82" t="s">
        <v>17</v>
      </c>
      <c r="H441" s="82">
        <v>1</v>
      </c>
      <c r="I441" s="103">
        <v>21.739130434782609</v>
      </c>
      <c r="J441" s="103">
        <v>5</v>
      </c>
    </row>
    <row r="442" spans="1:10" s="97" customFormat="1">
      <c r="A442" s="82" t="s">
        <v>958</v>
      </c>
      <c r="B442" s="107">
        <v>45635</v>
      </c>
      <c r="C442" s="107"/>
      <c r="D442" s="82" t="s">
        <v>942</v>
      </c>
      <c r="E442" s="82" t="s">
        <v>959</v>
      </c>
      <c r="F442" s="82" t="s">
        <v>959</v>
      </c>
      <c r="G442" s="82" t="s">
        <v>17</v>
      </c>
      <c r="H442" s="82">
        <v>1</v>
      </c>
      <c r="I442" s="103">
        <v>13.043478260869565</v>
      </c>
      <c r="J442" s="103">
        <v>3</v>
      </c>
    </row>
    <row r="443" spans="1:10" s="97" customFormat="1">
      <c r="A443" s="82" t="s">
        <v>960</v>
      </c>
      <c r="B443" s="107">
        <v>45635</v>
      </c>
      <c r="C443" s="107"/>
      <c r="D443" s="82" t="s">
        <v>942</v>
      </c>
      <c r="E443" s="82" t="s">
        <v>961</v>
      </c>
      <c r="F443" s="82" t="s">
        <v>961</v>
      </c>
      <c r="G443" s="82" t="s">
        <v>17</v>
      </c>
      <c r="H443" s="82">
        <v>1</v>
      </c>
      <c r="I443" s="103">
        <v>15.652173913043478</v>
      </c>
      <c r="J443" s="103">
        <v>3.6</v>
      </c>
    </row>
    <row r="444" spans="1:10" s="97" customFormat="1">
      <c r="A444" s="82" t="s">
        <v>962</v>
      </c>
      <c r="B444" s="107">
        <v>45635</v>
      </c>
      <c r="C444" s="107"/>
      <c r="D444" s="82" t="s">
        <v>942</v>
      </c>
      <c r="E444" s="82" t="s">
        <v>963</v>
      </c>
      <c r="F444" s="82" t="s">
        <v>963</v>
      </c>
      <c r="G444" s="82" t="s">
        <v>17</v>
      </c>
      <c r="H444" s="82">
        <v>1</v>
      </c>
      <c r="I444" s="103">
        <v>20</v>
      </c>
      <c r="J444" s="103">
        <v>4.5999999999999996</v>
      </c>
    </row>
    <row r="445" spans="1:10" s="97" customFormat="1">
      <c r="A445" s="82" t="s">
        <v>964</v>
      </c>
      <c r="B445" s="107">
        <v>45635</v>
      </c>
      <c r="C445" s="107"/>
      <c r="D445" s="82" t="s">
        <v>942</v>
      </c>
      <c r="E445" s="82" t="s">
        <v>965</v>
      </c>
      <c r="F445" s="82" t="s">
        <v>965</v>
      </c>
      <c r="G445" s="82" t="s">
        <v>17</v>
      </c>
      <c r="H445" s="82">
        <v>1</v>
      </c>
      <c r="I445" s="103">
        <v>21.739130434782609</v>
      </c>
      <c r="J445" s="103">
        <v>5</v>
      </c>
    </row>
    <row r="446" spans="1:10" s="97" customFormat="1">
      <c r="A446" s="82" t="s">
        <v>966</v>
      </c>
      <c r="B446" s="107">
        <v>45635</v>
      </c>
      <c r="C446" s="107"/>
      <c r="D446" s="82" t="s">
        <v>942</v>
      </c>
      <c r="E446" s="82" t="s">
        <v>967</v>
      </c>
      <c r="F446" s="82" t="s">
        <v>967</v>
      </c>
      <c r="G446" s="82" t="s">
        <v>17</v>
      </c>
      <c r="H446" s="82">
        <v>3</v>
      </c>
      <c r="I446" s="103">
        <v>4.3301270189221936</v>
      </c>
      <c r="J446" s="103">
        <v>3</v>
      </c>
    </row>
    <row r="447" spans="1:10" s="97" customFormat="1">
      <c r="A447" s="82" t="s">
        <v>968</v>
      </c>
      <c r="B447" s="107">
        <v>45635</v>
      </c>
      <c r="C447" s="107"/>
      <c r="D447" s="82" t="s">
        <v>942</v>
      </c>
      <c r="E447" s="82" t="s">
        <v>969</v>
      </c>
      <c r="F447" s="82" t="s">
        <v>969</v>
      </c>
      <c r="G447" s="82" t="s">
        <v>17</v>
      </c>
      <c r="H447" s="82">
        <v>3</v>
      </c>
      <c r="I447" s="103">
        <v>5.7735026918962582</v>
      </c>
      <c r="J447" s="103">
        <v>4</v>
      </c>
    </row>
    <row r="448" spans="1:10" s="97" customFormat="1">
      <c r="A448" s="82" t="s">
        <v>970</v>
      </c>
      <c r="B448" s="107">
        <v>45635</v>
      </c>
      <c r="C448" s="107"/>
      <c r="D448" s="82" t="s">
        <v>942</v>
      </c>
      <c r="E448" s="82" t="s">
        <v>971</v>
      </c>
      <c r="F448" s="82" t="s">
        <v>971</v>
      </c>
      <c r="G448" s="82" t="s">
        <v>17</v>
      </c>
      <c r="H448" s="82">
        <v>3</v>
      </c>
      <c r="I448" s="103">
        <v>7.2168783648703219</v>
      </c>
      <c r="J448" s="103">
        <v>5</v>
      </c>
    </row>
    <row r="449" spans="1:10" s="97" customFormat="1">
      <c r="A449" s="82" t="s">
        <v>972</v>
      </c>
      <c r="B449" s="107">
        <v>45635</v>
      </c>
      <c r="C449" s="107"/>
      <c r="D449" s="82" t="s">
        <v>942</v>
      </c>
      <c r="E449" s="82" t="s">
        <v>973</v>
      </c>
      <c r="F449" s="82" t="s">
        <v>973</v>
      </c>
      <c r="G449" s="82" t="s">
        <v>17</v>
      </c>
      <c r="H449" s="82">
        <v>3</v>
      </c>
      <c r="I449" s="103">
        <v>8.6602540378443873</v>
      </c>
      <c r="J449" s="103">
        <v>6</v>
      </c>
    </row>
    <row r="450" spans="1:10" s="97" customFormat="1">
      <c r="A450" s="82" t="s">
        <v>974</v>
      </c>
      <c r="B450" s="107">
        <v>45635</v>
      </c>
      <c r="C450" s="107"/>
      <c r="D450" s="82" t="s">
        <v>942</v>
      </c>
      <c r="E450" s="82" t="s">
        <v>975</v>
      </c>
      <c r="F450" s="82" t="s">
        <v>975</v>
      </c>
      <c r="G450" s="82" t="s">
        <v>17</v>
      </c>
      <c r="H450" s="82">
        <v>3</v>
      </c>
      <c r="I450" s="103">
        <v>11.547005383792516</v>
      </c>
      <c r="J450" s="103">
        <v>8</v>
      </c>
    </row>
    <row r="451" spans="1:10" s="97" customFormat="1">
      <c r="A451" s="82" t="s">
        <v>976</v>
      </c>
      <c r="B451" s="107">
        <v>45635</v>
      </c>
      <c r="C451" s="107"/>
      <c r="D451" s="82" t="s">
        <v>942</v>
      </c>
      <c r="E451" s="82" t="s">
        <v>977</v>
      </c>
      <c r="F451" s="82" t="s">
        <v>977</v>
      </c>
      <c r="G451" s="82" t="s">
        <v>17</v>
      </c>
      <c r="H451" s="82">
        <v>3</v>
      </c>
      <c r="I451" s="103">
        <v>14.433756729740644</v>
      </c>
      <c r="J451" s="103">
        <v>10</v>
      </c>
    </row>
    <row r="452" spans="1:10" s="97" customFormat="1">
      <c r="A452" s="82" t="s">
        <v>978</v>
      </c>
      <c r="B452" s="107">
        <v>45639</v>
      </c>
      <c r="C452" s="107"/>
      <c r="D452" s="82" t="s">
        <v>942</v>
      </c>
      <c r="E452" s="82" t="s">
        <v>979</v>
      </c>
      <c r="F452" s="82" t="s">
        <v>979</v>
      </c>
      <c r="G452" s="82" t="s">
        <v>17</v>
      </c>
      <c r="H452" s="82">
        <v>3</v>
      </c>
      <c r="I452" s="103">
        <v>4.3301270189221936</v>
      </c>
      <c r="J452" s="103">
        <v>3</v>
      </c>
    </row>
    <row r="453" spans="1:10" s="97" customFormat="1">
      <c r="A453" s="82" t="s">
        <v>980</v>
      </c>
      <c r="B453" s="107">
        <v>45639</v>
      </c>
      <c r="C453" s="107"/>
      <c r="D453" s="82" t="s">
        <v>942</v>
      </c>
      <c r="E453" s="82" t="s">
        <v>981</v>
      </c>
      <c r="F453" s="82" t="s">
        <v>981</v>
      </c>
      <c r="G453" s="82" t="s">
        <v>17</v>
      </c>
      <c r="H453" s="82">
        <v>3</v>
      </c>
      <c r="I453" s="103">
        <v>7.2168783648703219</v>
      </c>
      <c r="J453" s="103">
        <v>5</v>
      </c>
    </row>
    <row r="454" spans="1:10" s="97" customFormat="1">
      <c r="A454" s="82" t="s">
        <v>982</v>
      </c>
      <c r="B454" s="107">
        <v>45639</v>
      </c>
      <c r="C454" s="107"/>
      <c r="D454" s="82" t="s">
        <v>942</v>
      </c>
      <c r="E454" s="82" t="s">
        <v>983</v>
      </c>
      <c r="F454" s="82" t="s">
        <v>983</v>
      </c>
      <c r="G454" s="82" t="s">
        <v>17</v>
      </c>
      <c r="H454" s="82">
        <v>3</v>
      </c>
      <c r="I454" s="103">
        <v>11.547005383792516</v>
      </c>
      <c r="J454" s="103">
        <v>8</v>
      </c>
    </row>
    <row r="455" spans="1:10" s="97" customFormat="1">
      <c r="A455" s="82" t="s">
        <v>984</v>
      </c>
      <c r="B455" s="107">
        <v>45639</v>
      </c>
      <c r="C455" s="107"/>
      <c r="D455" s="82" t="s">
        <v>942</v>
      </c>
      <c r="E455" s="82" t="s">
        <v>985</v>
      </c>
      <c r="F455" s="82" t="s">
        <v>985</v>
      </c>
      <c r="G455" s="82" t="s">
        <v>17</v>
      </c>
      <c r="H455" s="82">
        <v>3</v>
      </c>
      <c r="I455" s="103">
        <v>5.7735026918962582</v>
      </c>
      <c r="J455" s="103">
        <v>4</v>
      </c>
    </row>
    <row r="456" spans="1:10" s="97" customFormat="1">
      <c r="A456" s="82" t="s">
        <v>986</v>
      </c>
      <c r="B456" s="107">
        <v>45639</v>
      </c>
      <c r="C456" s="107"/>
      <c r="D456" s="82" t="s">
        <v>942</v>
      </c>
      <c r="E456" s="82" t="s">
        <v>987</v>
      </c>
      <c r="F456" s="82" t="s">
        <v>987</v>
      </c>
      <c r="G456" s="82" t="s">
        <v>17</v>
      </c>
      <c r="H456" s="82">
        <v>3</v>
      </c>
      <c r="I456" s="103">
        <v>8.6602540378443873</v>
      </c>
      <c r="J456" s="103">
        <v>6</v>
      </c>
    </row>
    <row r="457" spans="1:10" s="97" customFormat="1">
      <c r="A457" s="82" t="s">
        <v>988</v>
      </c>
      <c r="B457" s="107">
        <v>45639</v>
      </c>
      <c r="C457" s="107"/>
      <c r="D457" s="82" t="s">
        <v>942</v>
      </c>
      <c r="E457" s="82" t="s">
        <v>989</v>
      </c>
      <c r="F457" s="82" t="s">
        <v>989</v>
      </c>
      <c r="G457" s="82" t="s">
        <v>17</v>
      </c>
      <c r="H457" s="82">
        <v>1</v>
      </c>
      <c r="I457" s="103">
        <v>10.869565217391305</v>
      </c>
      <c r="J457" s="103">
        <v>2.5</v>
      </c>
    </row>
    <row r="458" spans="1:10" s="97" customFormat="1">
      <c r="A458" s="82" t="s">
        <v>990</v>
      </c>
      <c r="B458" s="107">
        <v>45639</v>
      </c>
      <c r="C458" s="107"/>
      <c r="D458" s="82" t="s">
        <v>942</v>
      </c>
      <c r="E458" s="82" t="s">
        <v>991</v>
      </c>
      <c r="F458" s="82" t="s">
        <v>991</v>
      </c>
      <c r="G458" s="82" t="s">
        <v>17</v>
      </c>
      <c r="H458" s="82">
        <v>1</v>
      </c>
      <c r="I458" s="103">
        <v>15.652173913043478</v>
      </c>
      <c r="J458" s="103">
        <v>3.6</v>
      </c>
    </row>
    <row r="459" spans="1:10" s="97" customFormat="1">
      <c r="A459" s="82" t="s">
        <v>992</v>
      </c>
      <c r="B459" s="107">
        <v>45639</v>
      </c>
      <c r="C459" s="107"/>
      <c r="D459" s="82" t="s">
        <v>942</v>
      </c>
      <c r="E459" s="82" t="s">
        <v>993</v>
      </c>
      <c r="F459" s="82" t="s">
        <v>993</v>
      </c>
      <c r="G459" s="82" t="s">
        <v>17</v>
      </c>
      <c r="H459" s="82">
        <v>1</v>
      </c>
      <c r="I459" s="103">
        <v>20</v>
      </c>
      <c r="J459" s="103">
        <v>4.5999999999999996</v>
      </c>
    </row>
    <row r="460" spans="1:10" s="97" customFormat="1">
      <c r="A460" s="82" t="s">
        <v>994</v>
      </c>
      <c r="B460" s="107">
        <v>45639</v>
      </c>
      <c r="C460" s="107"/>
      <c r="D460" s="82" t="s">
        <v>942</v>
      </c>
      <c r="E460" s="82" t="s">
        <v>995</v>
      </c>
      <c r="F460" s="82" t="s">
        <v>995</v>
      </c>
      <c r="G460" s="82" t="s">
        <v>17</v>
      </c>
      <c r="H460" s="82">
        <v>1</v>
      </c>
      <c r="I460" s="103">
        <v>13.043478260869565</v>
      </c>
      <c r="J460" s="103">
        <v>3</v>
      </c>
    </row>
    <row r="461" spans="1:10" s="97" customFormat="1">
      <c r="A461" s="82" t="s">
        <v>996</v>
      </c>
      <c r="B461" s="107">
        <v>45639</v>
      </c>
      <c r="C461" s="107"/>
      <c r="D461" s="82" t="s">
        <v>942</v>
      </c>
      <c r="E461" s="82" t="s">
        <v>997</v>
      </c>
      <c r="F461" s="82" t="s">
        <v>997</v>
      </c>
      <c r="G461" s="82" t="s">
        <v>17</v>
      </c>
      <c r="H461" s="82">
        <v>1</v>
      </c>
      <c r="I461" s="103">
        <v>17.391304347826086</v>
      </c>
      <c r="J461" s="103">
        <v>4</v>
      </c>
    </row>
    <row r="462" spans="1:10" s="97" customFormat="1">
      <c r="A462" s="82" t="s">
        <v>998</v>
      </c>
      <c r="B462" s="107">
        <v>45639</v>
      </c>
      <c r="C462" s="107"/>
      <c r="D462" s="82" t="s">
        <v>942</v>
      </c>
      <c r="E462" s="82" t="s">
        <v>999</v>
      </c>
      <c r="F462" s="82" t="s">
        <v>999</v>
      </c>
      <c r="G462" s="82" t="s">
        <v>17</v>
      </c>
      <c r="H462" s="82">
        <v>1</v>
      </c>
      <c r="I462" s="103">
        <v>21.739130434782609</v>
      </c>
      <c r="J462" s="103">
        <v>5</v>
      </c>
    </row>
    <row r="463" spans="1:10" s="97" customFormat="1">
      <c r="A463" s="82" t="s">
        <v>1000</v>
      </c>
      <c r="B463" s="107">
        <v>45639</v>
      </c>
      <c r="C463" s="107"/>
      <c r="D463" s="82" t="s">
        <v>942</v>
      </c>
      <c r="E463" s="82" t="s">
        <v>1001</v>
      </c>
      <c r="F463" s="82" t="s">
        <v>1001</v>
      </c>
      <c r="G463" s="82" t="s">
        <v>17</v>
      </c>
      <c r="H463" s="82">
        <v>1</v>
      </c>
      <c r="I463" s="103">
        <v>10.869565217391305</v>
      </c>
      <c r="J463" s="103">
        <v>2.5</v>
      </c>
    </row>
    <row r="464" spans="1:10" s="97" customFormat="1">
      <c r="A464" s="82" t="s">
        <v>1002</v>
      </c>
      <c r="B464" s="107">
        <v>45639</v>
      </c>
      <c r="C464" s="107"/>
      <c r="D464" s="82" t="s">
        <v>942</v>
      </c>
      <c r="E464" s="82" t="s">
        <v>1003</v>
      </c>
      <c r="F464" s="82" t="s">
        <v>1003</v>
      </c>
      <c r="G464" s="82" t="s">
        <v>17</v>
      </c>
      <c r="H464" s="82">
        <v>1</v>
      </c>
      <c r="I464" s="103">
        <v>15.652173913043478</v>
      </c>
      <c r="J464" s="103">
        <v>3.6</v>
      </c>
    </row>
    <row r="465" spans="1:13" s="97" customFormat="1">
      <c r="A465" s="82" t="s">
        <v>1004</v>
      </c>
      <c r="B465" s="107">
        <v>45639</v>
      </c>
      <c r="C465" s="107"/>
      <c r="D465" s="82" t="s">
        <v>942</v>
      </c>
      <c r="E465" s="82" t="s">
        <v>1005</v>
      </c>
      <c r="F465" s="82" t="s">
        <v>1005</v>
      </c>
      <c r="G465" s="82" t="s">
        <v>17</v>
      </c>
      <c r="H465" s="82">
        <v>1</v>
      </c>
      <c r="I465" s="103">
        <v>20</v>
      </c>
      <c r="J465" s="103">
        <v>4.5999999999999996</v>
      </c>
    </row>
    <row r="466" spans="1:13" s="97" customFormat="1">
      <c r="A466" s="82" t="s">
        <v>1006</v>
      </c>
      <c r="B466" s="107">
        <v>45639</v>
      </c>
      <c r="C466" s="107"/>
      <c r="D466" s="82" t="s">
        <v>942</v>
      </c>
      <c r="E466" s="82" t="s">
        <v>1007</v>
      </c>
      <c r="F466" s="82" t="s">
        <v>1007</v>
      </c>
      <c r="G466" s="82" t="s">
        <v>17</v>
      </c>
      <c r="H466" s="82">
        <v>1</v>
      </c>
      <c r="I466" s="103">
        <v>13.043478260869565</v>
      </c>
      <c r="J466" s="103">
        <v>3</v>
      </c>
    </row>
    <row r="467" spans="1:13" s="97" customFormat="1">
      <c r="A467" s="82" t="s">
        <v>1008</v>
      </c>
      <c r="B467" s="107">
        <v>45639</v>
      </c>
      <c r="C467" s="107"/>
      <c r="D467" s="82" t="s">
        <v>942</v>
      </c>
      <c r="E467" s="82" t="s">
        <v>1009</v>
      </c>
      <c r="F467" s="82" t="s">
        <v>1009</v>
      </c>
      <c r="G467" s="82" t="s">
        <v>17</v>
      </c>
      <c r="H467" s="82">
        <v>1</v>
      </c>
      <c r="I467" s="103">
        <v>17.391304347826086</v>
      </c>
      <c r="J467" s="103">
        <v>4</v>
      </c>
    </row>
    <row r="468" spans="1:13" s="97" customFormat="1">
      <c r="A468" s="82" t="s">
        <v>1010</v>
      </c>
      <c r="B468" s="107">
        <v>45639</v>
      </c>
      <c r="C468" s="107"/>
      <c r="D468" s="82" t="s">
        <v>942</v>
      </c>
      <c r="E468" s="82" t="s">
        <v>1011</v>
      </c>
      <c r="F468" s="82" t="s">
        <v>1011</v>
      </c>
      <c r="G468" s="82" t="s">
        <v>17</v>
      </c>
      <c r="H468" s="82">
        <v>1</v>
      </c>
      <c r="I468" s="103">
        <v>21.739130434782609</v>
      </c>
      <c r="J468" s="103">
        <v>5</v>
      </c>
    </row>
    <row r="469" spans="1:13" s="97" customFormat="1">
      <c r="A469" s="82" t="s">
        <v>1012</v>
      </c>
      <c r="B469" s="107">
        <v>45639</v>
      </c>
      <c r="C469" s="107"/>
      <c r="D469" s="82" t="s">
        <v>942</v>
      </c>
      <c r="E469" s="82" t="s">
        <v>1013</v>
      </c>
      <c r="F469" s="82" t="s">
        <v>1013</v>
      </c>
      <c r="G469" s="82" t="s">
        <v>17</v>
      </c>
      <c r="H469" s="82">
        <v>1</v>
      </c>
      <c r="I469" s="103">
        <v>3.0434782608695654</v>
      </c>
      <c r="J469" s="103">
        <v>0.7</v>
      </c>
    </row>
    <row r="470" spans="1:13" s="97" customFormat="1">
      <c r="A470" s="82" t="s">
        <v>1014</v>
      </c>
      <c r="B470" s="107">
        <v>45639</v>
      </c>
      <c r="C470" s="107"/>
      <c r="D470" s="82" t="s">
        <v>942</v>
      </c>
      <c r="E470" s="82" t="s">
        <v>1015</v>
      </c>
      <c r="F470" s="82" t="s">
        <v>1015</v>
      </c>
      <c r="G470" s="82" t="s">
        <v>17</v>
      </c>
      <c r="H470" s="82">
        <v>1</v>
      </c>
      <c r="I470" s="103">
        <v>4.3478260869565215</v>
      </c>
      <c r="J470" s="103">
        <v>1</v>
      </c>
    </row>
    <row r="471" spans="1:13" s="97" customFormat="1">
      <c r="A471" s="82" t="s">
        <v>1016</v>
      </c>
      <c r="B471" s="107">
        <v>45639</v>
      </c>
      <c r="C471" s="107"/>
      <c r="D471" s="82" t="s">
        <v>942</v>
      </c>
      <c r="E471" s="82" t="s">
        <v>1017</v>
      </c>
      <c r="F471" s="82" t="s">
        <v>1017</v>
      </c>
      <c r="G471" s="82" t="s">
        <v>17</v>
      </c>
      <c r="H471" s="82">
        <v>1</v>
      </c>
      <c r="I471" s="103">
        <v>6.5217391304347823</v>
      </c>
      <c r="J471" s="103">
        <v>1.5</v>
      </c>
    </row>
    <row r="472" spans="1:13" s="97" customFormat="1">
      <c r="A472" s="82" t="s">
        <v>1018</v>
      </c>
      <c r="B472" s="107">
        <v>45639</v>
      </c>
      <c r="C472" s="107"/>
      <c r="D472" s="82" t="s">
        <v>942</v>
      </c>
      <c r="E472" s="82" t="s">
        <v>1019</v>
      </c>
      <c r="F472" s="82" t="s">
        <v>1019</v>
      </c>
      <c r="G472" s="82" t="s">
        <v>17</v>
      </c>
      <c r="H472" s="82">
        <v>1</v>
      </c>
      <c r="I472" s="103">
        <v>8.695652173913043</v>
      </c>
      <c r="J472" s="103">
        <v>2</v>
      </c>
    </row>
    <row r="473" spans="1:13" s="97" customFormat="1">
      <c r="A473" s="82" t="s">
        <v>1020</v>
      </c>
      <c r="B473" s="107">
        <v>45639</v>
      </c>
      <c r="C473" s="107"/>
      <c r="D473" s="82" t="s">
        <v>942</v>
      </c>
      <c r="E473" s="82" t="s">
        <v>1021</v>
      </c>
      <c r="F473" s="82" t="s">
        <v>1021</v>
      </c>
      <c r="G473" s="82" t="s">
        <v>17</v>
      </c>
      <c r="H473" s="82">
        <v>1</v>
      </c>
      <c r="I473" s="103">
        <v>10.869565217391305</v>
      </c>
      <c r="J473" s="103">
        <v>2.5</v>
      </c>
      <c r="K473" s="98"/>
      <c r="M473" s="99"/>
    </row>
    <row r="474" spans="1:13" s="97" customFormat="1">
      <c r="A474" s="82" t="s">
        <v>1022</v>
      </c>
      <c r="B474" s="107">
        <v>45639</v>
      </c>
      <c r="C474" s="107"/>
      <c r="D474" s="82" t="s">
        <v>942</v>
      </c>
      <c r="E474" s="82" t="s">
        <v>1023</v>
      </c>
      <c r="F474" s="82" t="s">
        <v>1023</v>
      </c>
      <c r="G474" s="82" t="s">
        <v>17</v>
      </c>
      <c r="H474" s="82">
        <v>1</v>
      </c>
      <c r="I474" s="103">
        <v>13.043478260869565</v>
      </c>
      <c r="J474" s="103">
        <v>3</v>
      </c>
      <c r="K474" s="98"/>
      <c r="M474" s="99"/>
    </row>
    <row r="475" spans="1:13" s="97" customFormat="1">
      <c r="A475" s="82" t="s">
        <v>1024</v>
      </c>
      <c r="B475" s="107">
        <v>45639</v>
      </c>
      <c r="C475" s="107"/>
      <c r="D475" s="82" t="s">
        <v>942</v>
      </c>
      <c r="E475" s="82" t="s">
        <v>1025</v>
      </c>
      <c r="F475" s="82" t="s">
        <v>1025</v>
      </c>
      <c r="G475" s="82" t="s">
        <v>17</v>
      </c>
      <c r="H475" s="82">
        <v>1</v>
      </c>
      <c r="I475" s="103">
        <v>15.652173913043478</v>
      </c>
      <c r="J475" s="103">
        <v>3.6</v>
      </c>
      <c r="K475" s="98"/>
      <c r="M475" s="99"/>
    </row>
    <row r="476" spans="1:13" ht="15">
      <c r="A476" s="82" t="s">
        <v>1026</v>
      </c>
      <c r="B476" s="107">
        <v>45639</v>
      </c>
      <c r="C476" s="107"/>
      <c r="D476" s="82" t="s">
        <v>942</v>
      </c>
      <c r="E476" s="82" t="s">
        <v>1027</v>
      </c>
      <c r="F476" s="82" t="s">
        <v>1027</v>
      </c>
      <c r="G476" s="82" t="s">
        <v>17</v>
      </c>
      <c r="H476" s="82">
        <v>1</v>
      </c>
      <c r="I476" s="103">
        <v>3.0434782608695654</v>
      </c>
      <c r="J476" s="103">
        <v>0.7</v>
      </c>
    </row>
    <row r="477" spans="1:13" ht="15">
      <c r="A477" s="82" t="s">
        <v>1028</v>
      </c>
      <c r="B477" s="107">
        <v>45639</v>
      </c>
      <c r="C477" s="107"/>
      <c r="D477" s="82" t="s">
        <v>942</v>
      </c>
      <c r="E477" s="82" t="s">
        <v>1029</v>
      </c>
      <c r="F477" s="82" t="s">
        <v>1029</v>
      </c>
      <c r="G477" s="82" t="s">
        <v>17</v>
      </c>
      <c r="H477" s="82">
        <v>1</v>
      </c>
      <c r="I477" s="103">
        <v>4.3478260869565215</v>
      </c>
      <c r="J477" s="103">
        <v>1</v>
      </c>
    </row>
    <row r="478" spans="1:13" ht="15">
      <c r="A478" s="82" t="s">
        <v>1030</v>
      </c>
      <c r="B478" s="107">
        <v>45639</v>
      </c>
      <c r="C478" s="107"/>
      <c r="D478" s="82" t="s">
        <v>942</v>
      </c>
      <c r="E478" s="82" t="s">
        <v>1031</v>
      </c>
      <c r="F478" s="82" t="s">
        <v>1031</v>
      </c>
      <c r="G478" s="82" t="s">
        <v>17</v>
      </c>
      <c r="H478" s="82">
        <v>1</v>
      </c>
      <c r="I478" s="103">
        <v>6.5217391304347823</v>
      </c>
      <c r="J478" s="103">
        <v>1.5</v>
      </c>
    </row>
    <row r="479" spans="1:13" ht="15">
      <c r="A479" s="82" t="s">
        <v>1032</v>
      </c>
      <c r="B479" s="107">
        <v>45639</v>
      </c>
      <c r="C479" s="107"/>
      <c r="D479" s="82" t="s">
        <v>942</v>
      </c>
      <c r="E479" s="82" t="s">
        <v>1033</v>
      </c>
      <c r="F479" s="82" t="s">
        <v>1033</v>
      </c>
      <c r="G479" s="82" t="s">
        <v>17</v>
      </c>
      <c r="H479" s="82">
        <v>1</v>
      </c>
      <c r="I479" s="103">
        <v>8.695652173913043</v>
      </c>
      <c r="J479" s="103">
        <v>2</v>
      </c>
    </row>
    <row r="480" spans="1:13" ht="15">
      <c r="A480" s="82" t="s">
        <v>1034</v>
      </c>
      <c r="B480" s="107">
        <v>45639</v>
      </c>
      <c r="C480" s="107"/>
      <c r="D480" s="82" t="s">
        <v>942</v>
      </c>
      <c r="E480" s="82" t="s">
        <v>1035</v>
      </c>
      <c r="F480" s="82" t="s">
        <v>1035</v>
      </c>
      <c r="G480" s="82" t="s">
        <v>17</v>
      </c>
      <c r="H480" s="82">
        <v>1</v>
      </c>
      <c r="I480" s="103">
        <v>10.869565217391305</v>
      </c>
      <c r="J480" s="103">
        <v>2.5</v>
      </c>
    </row>
    <row r="481" spans="1:10" ht="15">
      <c r="A481" s="82" t="s">
        <v>1036</v>
      </c>
      <c r="B481" s="107">
        <v>45639</v>
      </c>
      <c r="C481" s="107"/>
      <c r="D481" s="82" t="s">
        <v>942</v>
      </c>
      <c r="E481" s="82" t="s">
        <v>1037</v>
      </c>
      <c r="F481" s="82" t="s">
        <v>1037</v>
      </c>
      <c r="G481" s="82" t="s">
        <v>17</v>
      </c>
      <c r="H481" s="82">
        <v>1</v>
      </c>
      <c r="I481" s="103">
        <v>13.043478260869565</v>
      </c>
      <c r="J481" s="103">
        <v>3</v>
      </c>
    </row>
    <row r="482" spans="1:10" ht="15">
      <c r="A482" s="82" t="s">
        <v>1038</v>
      </c>
      <c r="B482" s="107">
        <v>45639</v>
      </c>
      <c r="C482" s="107"/>
      <c r="D482" s="82" t="s">
        <v>942</v>
      </c>
      <c r="E482" s="82" t="s">
        <v>1039</v>
      </c>
      <c r="F482" s="82" t="s">
        <v>1039</v>
      </c>
      <c r="G482" s="82" t="s">
        <v>17</v>
      </c>
      <c r="H482" s="82">
        <v>1</v>
      </c>
      <c r="I482" s="103">
        <v>15.652173913043478</v>
      </c>
      <c r="J482" s="103">
        <v>3.6</v>
      </c>
    </row>
    <row r="483" spans="1:10" ht="15">
      <c r="A483" s="82" t="s">
        <v>1040</v>
      </c>
      <c r="B483" s="107">
        <v>45639</v>
      </c>
      <c r="C483" s="107"/>
      <c r="D483" s="82" t="s">
        <v>942</v>
      </c>
      <c r="E483" s="82" t="s">
        <v>1041</v>
      </c>
      <c r="F483" s="82" t="s">
        <v>1041</v>
      </c>
      <c r="G483" s="82" t="s">
        <v>17</v>
      </c>
      <c r="H483" s="82">
        <v>3</v>
      </c>
      <c r="I483" s="103">
        <v>4.3301270189221936</v>
      </c>
      <c r="J483" s="103">
        <v>3</v>
      </c>
    </row>
    <row r="484" spans="1:10" ht="15">
      <c r="A484" s="82" t="s">
        <v>1042</v>
      </c>
      <c r="B484" s="107">
        <v>45639</v>
      </c>
      <c r="C484" s="107"/>
      <c r="D484" s="82" t="s">
        <v>942</v>
      </c>
      <c r="E484" s="82" t="s">
        <v>1043</v>
      </c>
      <c r="F484" s="82" t="s">
        <v>1043</v>
      </c>
      <c r="G484" s="82" t="s">
        <v>17</v>
      </c>
      <c r="H484" s="82">
        <v>3</v>
      </c>
      <c r="I484" s="103">
        <v>5.7735026918962582</v>
      </c>
      <c r="J484" s="103">
        <v>4</v>
      </c>
    </row>
    <row r="485" spans="1:10" ht="15">
      <c r="A485" s="82" t="s">
        <v>1044</v>
      </c>
      <c r="B485" s="107">
        <v>45639</v>
      </c>
      <c r="C485" s="107"/>
      <c r="D485" s="82" t="s">
        <v>942</v>
      </c>
      <c r="E485" s="82" t="s">
        <v>1045</v>
      </c>
      <c r="F485" s="82" t="s">
        <v>1045</v>
      </c>
      <c r="G485" s="82" t="s">
        <v>17</v>
      </c>
      <c r="H485" s="82">
        <v>3</v>
      </c>
      <c r="I485" s="103">
        <v>7.2168783648703219</v>
      </c>
      <c r="J485" s="103">
        <v>5</v>
      </c>
    </row>
    <row r="486" spans="1:10" ht="15">
      <c r="A486" s="82" t="s">
        <v>1046</v>
      </c>
      <c r="B486" s="107">
        <v>45639</v>
      </c>
      <c r="C486" s="107"/>
      <c r="D486" s="82" t="s">
        <v>942</v>
      </c>
      <c r="E486" s="82" t="s">
        <v>1047</v>
      </c>
      <c r="F486" s="82" t="s">
        <v>1047</v>
      </c>
      <c r="G486" s="82" t="s">
        <v>17</v>
      </c>
      <c r="H486" s="82">
        <v>3</v>
      </c>
      <c r="I486" s="103">
        <v>8.6602540378443873</v>
      </c>
      <c r="J486" s="103">
        <v>6</v>
      </c>
    </row>
    <row r="487" spans="1:10" ht="15">
      <c r="A487" s="82" t="s">
        <v>1048</v>
      </c>
      <c r="B487" s="107">
        <v>45639</v>
      </c>
      <c r="C487" s="107"/>
      <c r="D487" s="82" t="s">
        <v>942</v>
      </c>
      <c r="E487" s="82" t="s">
        <v>1049</v>
      </c>
      <c r="F487" s="82" t="s">
        <v>1049</v>
      </c>
      <c r="G487" s="82" t="s">
        <v>17</v>
      </c>
      <c r="H487" s="82">
        <v>3</v>
      </c>
      <c r="I487" s="103">
        <v>11.547005383792516</v>
      </c>
      <c r="J487" s="103">
        <v>8</v>
      </c>
    </row>
    <row r="488" spans="1:10" ht="15">
      <c r="A488" s="82" t="s">
        <v>1050</v>
      </c>
      <c r="B488" s="107">
        <v>45639</v>
      </c>
      <c r="C488" s="107"/>
      <c r="D488" s="82" t="s">
        <v>942</v>
      </c>
      <c r="E488" s="82" t="s">
        <v>1051</v>
      </c>
      <c r="F488" s="82" t="s">
        <v>1051</v>
      </c>
      <c r="G488" s="82" t="s">
        <v>17</v>
      </c>
      <c r="H488" s="82">
        <v>3</v>
      </c>
      <c r="I488" s="103">
        <v>12.99038105676658</v>
      </c>
      <c r="J488" s="103">
        <v>9</v>
      </c>
    </row>
    <row r="489" spans="1:10" ht="15">
      <c r="A489" s="82" t="s">
        <v>1052</v>
      </c>
      <c r="B489" s="107">
        <v>45639</v>
      </c>
      <c r="C489" s="107"/>
      <c r="D489" s="82" t="s">
        <v>942</v>
      </c>
      <c r="E489" s="82" t="s">
        <v>1053</v>
      </c>
      <c r="F489" s="82" t="s">
        <v>1053</v>
      </c>
      <c r="G489" s="82" t="s">
        <v>17</v>
      </c>
      <c r="H489" s="82">
        <v>3</v>
      </c>
      <c r="I489" s="103">
        <v>14.433756729740644</v>
      </c>
      <c r="J489" s="103">
        <v>10</v>
      </c>
    </row>
    <row r="490" spans="1:10" ht="15">
      <c r="A490" s="82" t="s">
        <v>1054</v>
      </c>
      <c r="B490" s="107">
        <v>45639</v>
      </c>
      <c r="C490" s="107"/>
      <c r="D490" s="82" t="s">
        <v>942</v>
      </c>
      <c r="E490" s="82" t="s">
        <v>1055</v>
      </c>
      <c r="F490" s="82" t="s">
        <v>1055</v>
      </c>
      <c r="G490" s="82" t="s">
        <v>17</v>
      </c>
      <c r="H490" s="82">
        <v>3</v>
      </c>
      <c r="I490" s="103">
        <v>4.3301270189221936</v>
      </c>
      <c r="J490" s="103">
        <v>3</v>
      </c>
    </row>
    <row r="491" spans="1:10" ht="15">
      <c r="A491" s="82" t="s">
        <v>1056</v>
      </c>
      <c r="B491" s="107">
        <v>45639</v>
      </c>
      <c r="C491" s="107"/>
      <c r="D491" s="82" t="s">
        <v>942</v>
      </c>
      <c r="E491" s="82" t="s">
        <v>1057</v>
      </c>
      <c r="F491" s="82" t="s">
        <v>1057</v>
      </c>
      <c r="G491" s="82" t="s">
        <v>17</v>
      </c>
      <c r="H491" s="82">
        <v>3</v>
      </c>
      <c r="I491" s="103">
        <v>5.7735026918962582</v>
      </c>
      <c r="J491" s="103">
        <v>4</v>
      </c>
    </row>
    <row r="492" spans="1:10" ht="15">
      <c r="A492" s="82" t="s">
        <v>1058</v>
      </c>
      <c r="B492" s="107">
        <v>45639</v>
      </c>
      <c r="C492" s="107"/>
      <c r="D492" s="82" t="s">
        <v>942</v>
      </c>
      <c r="E492" s="82" t="s">
        <v>1059</v>
      </c>
      <c r="F492" s="82" t="s">
        <v>1059</v>
      </c>
      <c r="G492" s="82" t="s">
        <v>17</v>
      </c>
      <c r="H492" s="82">
        <v>3</v>
      </c>
      <c r="I492" s="103">
        <v>7.2168783648703219</v>
      </c>
      <c r="J492" s="103">
        <v>5</v>
      </c>
    </row>
    <row r="493" spans="1:10" ht="15">
      <c r="A493" s="82" t="s">
        <v>1060</v>
      </c>
      <c r="B493" s="107">
        <v>45639</v>
      </c>
      <c r="C493" s="107"/>
      <c r="D493" s="82" t="s">
        <v>942</v>
      </c>
      <c r="E493" s="82" t="s">
        <v>1061</v>
      </c>
      <c r="F493" s="82" t="s">
        <v>1061</v>
      </c>
      <c r="G493" s="82" t="s">
        <v>17</v>
      </c>
      <c r="H493" s="82">
        <v>3</v>
      </c>
      <c r="I493" s="103">
        <v>8.6602540378443873</v>
      </c>
      <c r="J493" s="103">
        <v>6</v>
      </c>
    </row>
    <row r="494" spans="1:10" ht="15">
      <c r="A494" s="82" t="s">
        <v>1062</v>
      </c>
      <c r="B494" s="107">
        <v>45639</v>
      </c>
      <c r="C494" s="107"/>
      <c r="D494" s="82" t="s">
        <v>942</v>
      </c>
      <c r="E494" s="82" t="s">
        <v>1063</v>
      </c>
      <c r="F494" s="82" t="s">
        <v>1063</v>
      </c>
      <c r="G494" s="82" t="s">
        <v>17</v>
      </c>
      <c r="H494" s="82">
        <v>3</v>
      </c>
      <c r="I494" s="103">
        <v>11.547005383792516</v>
      </c>
      <c r="J494" s="103">
        <v>8</v>
      </c>
    </row>
    <row r="495" spans="1:10" ht="15">
      <c r="A495" s="82" t="s">
        <v>1064</v>
      </c>
      <c r="B495" s="107">
        <v>45639</v>
      </c>
      <c r="C495" s="107"/>
      <c r="D495" s="82" t="s">
        <v>942</v>
      </c>
      <c r="E495" s="82" t="s">
        <v>1065</v>
      </c>
      <c r="F495" s="82" t="s">
        <v>1065</v>
      </c>
      <c r="G495" s="82" t="s">
        <v>17</v>
      </c>
      <c r="H495" s="82">
        <v>3</v>
      </c>
      <c r="I495" s="103">
        <v>12.99038105676658</v>
      </c>
      <c r="J495" s="103">
        <v>9</v>
      </c>
    </row>
    <row r="496" spans="1:10" ht="15">
      <c r="A496" s="82" t="s">
        <v>1066</v>
      </c>
      <c r="B496" s="107">
        <v>45639</v>
      </c>
      <c r="C496" s="107"/>
      <c r="D496" s="82" t="s">
        <v>942</v>
      </c>
      <c r="E496" s="82" t="s">
        <v>1067</v>
      </c>
      <c r="F496" s="82" t="s">
        <v>1067</v>
      </c>
      <c r="G496" s="82" t="s">
        <v>17</v>
      </c>
      <c r="H496" s="82">
        <v>3</v>
      </c>
      <c r="I496" s="103">
        <v>14.433756729740644</v>
      </c>
      <c r="J496" s="103">
        <v>10</v>
      </c>
    </row>
    <row r="497" spans="1:10" ht="15">
      <c r="A497" s="82" t="s">
        <v>1068</v>
      </c>
      <c r="B497" s="107">
        <v>45831</v>
      </c>
      <c r="C497" s="107"/>
      <c r="D497" s="82" t="s">
        <v>942</v>
      </c>
      <c r="E497" s="82" t="s">
        <v>1069</v>
      </c>
      <c r="F497" s="82" t="s">
        <v>1070</v>
      </c>
      <c r="G497" s="82" t="s">
        <v>17</v>
      </c>
      <c r="H497" s="82">
        <v>1</v>
      </c>
      <c r="I497" s="103">
        <v>13.04</v>
      </c>
      <c r="J497" s="103">
        <v>3</v>
      </c>
    </row>
    <row r="498" spans="1:10" ht="15">
      <c r="A498" s="82" t="s">
        <v>1071</v>
      </c>
      <c r="B498" s="107">
        <v>45831</v>
      </c>
      <c r="C498" s="107"/>
      <c r="D498" s="82" t="s">
        <v>942</v>
      </c>
      <c r="E498" s="82" t="s">
        <v>1069</v>
      </c>
      <c r="F498" s="82" t="s">
        <v>1072</v>
      </c>
      <c r="G498" s="82" t="s">
        <v>17</v>
      </c>
      <c r="H498" s="82">
        <v>1</v>
      </c>
      <c r="I498" s="103">
        <v>15.65</v>
      </c>
      <c r="J498" s="103">
        <v>3.6</v>
      </c>
    </row>
    <row r="499" spans="1:10" ht="15">
      <c r="A499" s="82" t="s">
        <v>1073</v>
      </c>
      <c r="B499" s="107">
        <v>45831</v>
      </c>
      <c r="C499" s="107"/>
      <c r="D499" s="82" t="s">
        <v>942</v>
      </c>
      <c r="E499" s="82" t="s">
        <v>1069</v>
      </c>
      <c r="F499" s="82" t="s">
        <v>1074</v>
      </c>
      <c r="G499" s="82" t="s">
        <v>17</v>
      </c>
      <c r="H499" s="82">
        <v>1</v>
      </c>
      <c r="I499" s="103">
        <v>20</v>
      </c>
      <c r="J499" s="103">
        <v>4.5999999999999996</v>
      </c>
    </row>
    <row r="500" spans="1:10" ht="15">
      <c r="A500" s="82" t="s">
        <v>1075</v>
      </c>
      <c r="B500" s="107">
        <v>45831</v>
      </c>
      <c r="C500" s="107"/>
      <c r="D500" s="82" t="s">
        <v>942</v>
      </c>
      <c r="E500" s="82" t="s">
        <v>1069</v>
      </c>
      <c r="F500" s="82" t="s">
        <v>1076</v>
      </c>
      <c r="G500" s="82" t="s">
        <v>17</v>
      </c>
      <c r="H500" s="82">
        <v>1</v>
      </c>
      <c r="I500" s="103">
        <v>21.74</v>
      </c>
      <c r="J500" s="103">
        <v>5</v>
      </c>
    </row>
    <row r="501" spans="1:10" ht="15">
      <c r="A501" s="82" t="s">
        <v>1077</v>
      </c>
      <c r="B501" s="107">
        <v>45777</v>
      </c>
      <c r="C501" s="107"/>
      <c r="D501" s="107" t="s">
        <v>1078</v>
      </c>
      <c r="E501" s="107" t="s">
        <v>1079</v>
      </c>
      <c r="F501" s="107" t="s">
        <v>1079</v>
      </c>
      <c r="G501" s="82" t="s">
        <v>17</v>
      </c>
      <c r="H501" s="82">
        <v>1</v>
      </c>
      <c r="I501" s="82">
        <v>15.65</v>
      </c>
      <c r="J501" s="82">
        <v>3.6</v>
      </c>
    </row>
    <row r="502" spans="1:10" ht="15">
      <c r="A502" s="82" t="s">
        <v>1080</v>
      </c>
      <c r="B502" s="107">
        <v>45777</v>
      </c>
      <c r="C502" s="107"/>
      <c r="D502" s="107" t="s">
        <v>1078</v>
      </c>
      <c r="E502" s="107" t="s">
        <v>1081</v>
      </c>
      <c r="F502" s="107" t="s">
        <v>1081</v>
      </c>
      <c r="G502" s="82" t="s">
        <v>17</v>
      </c>
      <c r="H502" s="82">
        <v>1</v>
      </c>
      <c r="I502" s="82">
        <v>21.74</v>
      </c>
      <c r="J502" s="82">
        <v>5</v>
      </c>
    </row>
    <row r="503" spans="1:10" ht="15">
      <c r="A503" s="82" t="s">
        <v>1082</v>
      </c>
      <c r="B503" s="107">
        <v>45777</v>
      </c>
      <c r="C503" s="107"/>
      <c r="D503" s="107" t="s">
        <v>1078</v>
      </c>
      <c r="E503" s="107" t="s">
        <v>1083</v>
      </c>
      <c r="F503" s="107" t="s">
        <v>1083</v>
      </c>
      <c r="G503" s="82" t="s">
        <v>17</v>
      </c>
      <c r="H503" s="82">
        <v>1</v>
      </c>
      <c r="I503" s="82">
        <v>10.87</v>
      </c>
      <c r="J503" s="82">
        <v>2.5</v>
      </c>
    </row>
    <row r="504" spans="1:10" ht="15">
      <c r="A504" s="82" t="s">
        <v>1084</v>
      </c>
      <c r="B504" s="107">
        <v>45777</v>
      </c>
      <c r="C504" s="107"/>
      <c r="D504" s="107" t="s">
        <v>1078</v>
      </c>
      <c r="E504" s="107" t="s">
        <v>1085</v>
      </c>
      <c r="F504" s="107" t="s">
        <v>1085</v>
      </c>
      <c r="G504" s="82" t="s">
        <v>17</v>
      </c>
      <c r="H504" s="82">
        <v>1</v>
      </c>
      <c r="I504" s="82">
        <v>15.65</v>
      </c>
      <c r="J504" s="82">
        <v>3.6</v>
      </c>
    </row>
    <row r="505" spans="1:10" ht="15">
      <c r="A505" s="108" t="s">
        <v>1086</v>
      </c>
      <c r="B505" s="107" t="s">
        <v>1087</v>
      </c>
      <c r="C505" s="107"/>
      <c r="D505" s="107" t="s">
        <v>1088</v>
      </c>
      <c r="E505" s="107" t="s">
        <v>1089</v>
      </c>
      <c r="F505" s="107" t="s">
        <v>1089</v>
      </c>
      <c r="G505" s="82" t="s">
        <v>17</v>
      </c>
      <c r="H505" s="82">
        <v>3</v>
      </c>
      <c r="I505" s="103">
        <v>4.33</v>
      </c>
      <c r="J505" s="103">
        <v>3</v>
      </c>
    </row>
    <row r="506" spans="1:10" ht="15">
      <c r="A506" s="108" t="s">
        <v>1090</v>
      </c>
      <c r="B506" s="107" t="s">
        <v>1087</v>
      </c>
      <c r="C506" s="107"/>
      <c r="D506" s="107" t="s">
        <v>1088</v>
      </c>
      <c r="E506" s="107" t="s">
        <v>1091</v>
      </c>
      <c r="F506" s="107" t="s">
        <v>1091</v>
      </c>
      <c r="G506" s="82" t="s">
        <v>17</v>
      </c>
      <c r="H506" s="82">
        <v>3</v>
      </c>
      <c r="I506" s="103">
        <v>5.77</v>
      </c>
      <c r="J506" s="103">
        <v>4</v>
      </c>
    </row>
    <row r="507" spans="1:10" ht="15">
      <c r="A507" s="108" t="s">
        <v>1092</v>
      </c>
      <c r="B507" s="107" t="s">
        <v>1087</v>
      </c>
      <c r="C507" s="107"/>
      <c r="D507" s="107" t="s">
        <v>1088</v>
      </c>
      <c r="E507" s="107" t="s">
        <v>1093</v>
      </c>
      <c r="F507" s="107" t="s">
        <v>1093</v>
      </c>
      <c r="G507" s="82" t="s">
        <v>17</v>
      </c>
      <c r="H507" s="82">
        <v>3</v>
      </c>
      <c r="I507" s="103">
        <v>7.22</v>
      </c>
      <c r="J507" s="103">
        <v>5</v>
      </c>
    </row>
    <row r="508" spans="1:10" ht="15">
      <c r="A508" s="108" t="s">
        <v>1094</v>
      </c>
      <c r="B508" s="107" t="s">
        <v>1087</v>
      </c>
      <c r="C508" s="107"/>
      <c r="D508" s="107" t="s">
        <v>1088</v>
      </c>
      <c r="E508" s="107" t="s">
        <v>1095</v>
      </c>
      <c r="F508" s="107" t="s">
        <v>1095</v>
      </c>
      <c r="G508" s="82" t="s">
        <v>17</v>
      </c>
      <c r="H508" s="82">
        <v>3</v>
      </c>
      <c r="I508" s="103">
        <v>8.66</v>
      </c>
      <c r="J508" s="103">
        <v>6</v>
      </c>
    </row>
    <row r="509" spans="1:10" ht="15">
      <c r="A509" s="108" t="s">
        <v>1096</v>
      </c>
      <c r="B509" s="107" t="s">
        <v>1087</v>
      </c>
      <c r="C509" s="107"/>
      <c r="D509" s="107" t="s">
        <v>1088</v>
      </c>
      <c r="E509" s="107" t="s">
        <v>1097</v>
      </c>
      <c r="F509" s="107" t="s">
        <v>1097</v>
      </c>
      <c r="G509" s="82" t="s">
        <v>17</v>
      </c>
      <c r="H509" s="82">
        <v>3</v>
      </c>
      <c r="I509" s="103">
        <v>11.55</v>
      </c>
      <c r="J509" s="103">
        <v>8</v>
      </c>
    </row>
    <row r="510" spans="1:10" ht="15">
      <c r="A510" s="108" t="s">
        <v>1098</v>
      </c>
      <c r="B510" s="107" t="s">
        <v>1087</v>
      </c>
      <c r="C510" s="107"/>
      <c r="D510" s="107" t="s">
        <v>1088</v>
      </c>
      <c r="E510" s="107" t="s">
        <v>1099</v>
      </c>
      <c r="F510" s="107" t="s">
        <v>1099</v>
      </c>
      <c r="G510" s="82" t="s">
        <v>17</v>
      </c>
      <c r="H510" s="82">
        <v>3</v>
      </c>
      <c r="I510" s="103">
        <v>14.43</v>
      </c>
      <c r="J510" s="103">
        <v>10</v>
      </c>
    </row>
    <row r="511" spans="1:10" ht="15">
      <c r="A511" s="108" t="s">
        <v>1100</v>
      </c>
      <c r="B511" s="107">
        <v>45804</v>
      </c>
      <c r="C511" s="107"/>
      <c r="D511" s="107" t="s">
        <v>1101</v>
      </c>
      <c r="E511" s="107" t="s">
        <v>1102</v>
      </c>
      <c r="F511" s="107" t="s">
        <v>1103</v>
      </c>
      <c r="G511" s="82" t="s">
        <v>17</v>
      </c>
      <c r="H511" s="82">
        <v>1</v>
      </c>
      <c r="I511" s="103">
        <v>16</v>
      </c>
      <c r="J511" s="103">
        <v>3.68</v>
      </c>
    </row>
    <row r="512" spans="1:10" ht="15">
      <c r="A512" s="108" t="s">
        <v>1104</v>
      </c>
      <c r="B512" s="107">
        <v>45804</v>
      </c>
      <c r="C512" s="107"/>
      <c r="D512" s="107" t="s">
        <v>1101</v>
      </c>
      <c r="E512" s="107" t="s">
        <v>1102</v>
      </c>
      <c r="F512" s="107" t="s">
        <v>1105</v>
      </c>
      <c r="G512" s="82" t="s">
        <v>17</v>
      </c>
      <c r="H512" s="82">
        <v>1</v>
      </c>
      <c r="I512" s="103">
        <v>21.739130434782609</v>
      </c>
      <c r="J512" s="103">
        <v>5</v>
      </c>
    </row>
    <row r="513" spans="1:10" ht="15">
      <c r="A513" s="82" t="s">
        <v>1106</v>
      </c>
      <c r="B513" s="107">
        <v>45635</v>
      </c>
      <c r="C513" s="107"/>
      <c r="D513" s="82" t="s">
        <v>1107</v>
      </c>
      <c r="E513" s="82" t="s">
        <v>1108</v>
      </c>
      <c r="F513" s="82" t="s">
        <v>1108</v>
      </c>
      <c r="G513" s="82" t="s">
        <v>17</v>
      </c>
      <c r="H513" s="82">
        <v>1</v>
      </c>
      <c r="I513" s="103">
        <v>2.1739130434782608</v>
      </c>
      <c r="J513" s="103">
        <v>0.5</v>
      </c>
    </row>
    <row r="514" spans="1:10" ht="15">
      <c r="A514" s="82" t="s">
        <v>1109</v>
      </c>
      <c r="B514" s="107">
        <v>45635</v>
      </c>
      <c r="C514" s="107"/>
      <c r="D514" s="82" t="s">
        <v>1107</v>
      </c>
      <c r="E514" s="82" t="s">
        <v>1110</v>
      </c>
      <c r="F514" s="82" t="s">
        <v>1110</v>
      </c>
      <c r="G514" s="82" t="s">
        <v>17</v>
      </c>
      <c r="H514" s="82">
        <v>1</v>
      </c>
      <c r="I514" s="103">
        <v>2.3913043478260869</v>
      </c>
      <c r="J514" s="103">
        <v>0.55000000000000004</v>
      </c>
    </row>
    <row r="515" spans="1:10" ht="15">
      <c r="A515" s="82" t="s">
        <v>1111</v>
      </c>
      <c r="B515" s="107">
        <v>45635</v>
      </c>
      <c r="C515" s="107"/>
      <c r="D515" s="82" t="s">
        <v>1107</v>
      </c>
      <c r="E515" s="82" t="s">
        <v>1112</v>
      </c>
      <c r="F515" s="82" t="s">
        <v>1112</v>
      </c>
      <c r="G515" s="82" t="s">
        <v>17</v>
      </c>
      <c r="H515" s="82">
        <v>1</v>
      </c>
      <c r="I515" s="103">
        <v>2.6086956521739131</v>
      </c>
      <c r="J515" s="103">
        <v>0.6</v>
      </c>
    </row>
    <row r="516" spans="1:10" ht="15">
      <c r="A516" s="82" t="s">
        <v>1113</v>
      </c>
      <c r="B516" s="107">
        <v>45635</v>
      </c>
      <c r="C516" s="107"/>
      <c r="D516" s="82" t="s">
        <v>1107</v>
      </c>
      <c r="E516" s="82" t="s">
        <v>1114</v>
      </c>
      <c r="F516" s="82" t="s">
        <v>1114</v>
      </c>
      <c r="G516" s="82" t="s">
        <v>17</v>
      </c>
      <c r="H516" s="82">
        <v>1</v>
      </c>
      <c r="I516" s="103">
        <v>3.4782608695652173</v>
      </c>
      <c r="J516" s="103">
        <v>0.8</v>
      </c>
    </row>
    <row r="517" spans="1:10" ht="15">
      <c r="A517" s="82" t="s">
        <v>1115</v>
      </c>
      <c r="B517" s="107">
        <v>45635</v>
      </c>
      <c r="C517" s="107"/>
      <c r="D517" s="82" t="s">
        <v>1107</v>
      </c>
      <c r="E517" s="82" t="s">
        <v>1116</v>
      </c>
      <c r="F517" s="82" t="s">
        <v>1116</v>
      </c>
      <c r="G517" s="82" t="s">
        <v>17</v>
      </c>
      <c r="H517" s="82">
        <v>1</v>
      </c>
      <c r="I517" s="103">
        <v>4.3478260869565215</v>
      </c>
      <c r="J517" s="103">
        <v>1</v>
      </c>
    </row>
    <row r="518" spans="1:10" ht="15">
      <c r="A518" s="82" t="s">
        <v>1117</v>
      </c>
      <c r="B518" s="107">
        <v>45635</v>
      </c>
      <c r="C518" s="107"/>
      <c r="D518" s="82" t="s">
        <v>1107</v>
      </c>
      <c r="E518" s="82" t="s">
        <v>1118</v>
      </c>
      <c r="F518" s="82" t="s">
        <v>1118</v>
      </c>
      <c r="G518" s="82" t="s">
        <v>17</v>
      </c>
      <c r="H518" s="82">
        <v>1</v>
      </c>
      <c r="I518" s="103">
        <v>5.2173913043478262</v>
      </c>
      <c r="J518" s="103">
        <v>1.2</v>
      </c>
    </row>
    <row r="519" spans="1:10" ht="15">
      <c r="A519" s="82" t="s">
        <v>1119</v>
      </c>
      <c r="B519" s="107">
        <v>45635</v>
      </c>
      <c r="C519" s="107"/>
      <c r="D519" s="82" t="s">
        <v>1107</v>
      </c>
      <c r="E519" s="82" t="s">
        <v>1120</v>
      </c>
      <c r="F519" s="82" t="s">
        <v>1120</v>
      </c>
      <c r="G519" s="82" t="s">
        <v>17</v>
      </c>
      <c r="H519" s="82">
        <v>1</v>
      </c>
      <c r="I519" s="103">
        <v>8.695652173913043</v>
      </c>
      <c r="J519" s="103">
        <v>2</v>
      </c>
    </row>
    <row r="520" spans="1:10" ht="15">
      <c r="A520" s="82" t="s">
        <v>1121</v>
      </c>
      <c r="B520" s="107">
        <v>45635</v>
      </c>
      <c r="C520" s="107"/>
      <c r="D520" s="82" t="s">
        <v>1107</v>
      </c>
      <c r="E520" s="82" t="s">
        <v>1122</v>
      </c>
      <c r="F520" s="82" t="s">
        <v>1122</v>
      </c>
      <c r="G520" s="82" t="s">
        <v>17</v>
      </c>
      <c r="H520" s="82">
        <v>1</v>
      </c>
      <c r="I520" s="103">
        <v>10.434782608695652</v>
      </c>
      <c r="J520" s="103">
        <v>2.4</v>
      </c>
    </row>
    <row r="521" spans="1:10" ht="17.25">
      <c r="A521" s="92" t="s">
        <v>1123</v>
      </c>
    </row>
    <row r="522" spans="1:10" ht="15"/>
    <row r="523" spans="1:10" ht="15">
      <c r="J523" s="87"/>
    </row>
    <row r="524" spans="1:10" ht="15">
      <c r="J524" s="87"/>
    </row>
    <row r="525" spans="1:10" ht="15">
      <c r="J525" s="87"/>
    </row>
    <row r="526" spans="1:10" ht="15">
      <c r="J526" s="87"/>
    </row>
    <row r="527" spans="1:10" ht="15">
      <c r="J527" s="87"/>
    </row>
    <row r="528" spans="1:10" ht="15">
      <c r="J528" s="87"/>
    </row>
    <row r="529" spans="10:10" ht="15">
      <c r="J529" s="87"/>
    </row>
    <row r="530" spans="10:10" ht="15">
      <c r="J530" s="87"/>
    </row>
    <row r="531" spans="10:10" ht="15">
      <c r="J531" s="87"/>
    </row>
    <row r="532" spans="10:10" ht="15">
      <c r="J532" s="87"/>
    </row>
    <row r="533" spans="10:10" ht="15">
      <c r="J533" s="87"/>
    </row>
    <row r="534" spans="10:10" ht="15">
      <c r="J534" s="87"/>
    </row>
    <row r="535" spans="10:10" ht="15">
      <c r="J535" s="87"/>
    </row>
    <row r="536" spans="10:10" ht="15">
      <c r="J536" s="87"/>
    </row>
    <row r="537" spans="10:10" ht="15">
      <c r="J537" s="87"/>
    </row>
    <row r="538" spans="10:10" ht="15">
      <c r="J538" s="87"/>
    </row>
    <row r="539" spans="10:10" ht="15">
      <c r="J539" s="87"/>
    </row>
    <row r="540" spans="10:10" ht="15">
      <c r="J540" s="87"/>
    </row>
    <row r="541" spans="10:10" ht="15">
      <c r="J541" s="87"/>
    </row>
    <row r="542" spans="10:10" ht="15">
      <c r="J542" s="87"/>
    </row>
    <row r="543" spans="10:10" ht="15">
      <c r="J543" s="87"/>
    </row>
    <row r="544" spans="10:10" ht="15">
      <c r="J544" s="87"/>
    </row>
    <row r="545" spans="10:10" ht="15">
      <c r="J545" s="87"/>
    </row>
    <row r="546" spans="10:10" ht="15">
      <c r="J546" s="87"/>
    </row>
    <row r="547" spans="10:10" ht="15">
      <c r="J547" s="87"/>
    </row>
    <row r="548" spans="10:10" ht="15">
      <c r="J548" s="87"/>
    </row>
    <row r="549" spans="10:10" ht="15">
      <c r="J549" s="87"/>
    </row>
    <row r="550" spans="10:10" ht="15">
      <c r="J550" s="87"/>
    </row>
    <row r="551" spans="10:10" ht="15">
      <c r="J551" s="87"/>
    </row>
    <row r="552" spans="10:10" ht="15">
      <c r="J552" s="87"/>
    </row>
    <row r="553" spans="10:10" ht="15">
      <c r="J553" s="87"/>
    </row>
    <row r="554" spans="10:10" ht="15">
      <c r="J554" s="87"/>
    </row>
    <row r="555" spans="10:10" ht="15">
      <c r="J555" s="87"/>
    </row>
    <row r="556" spans="10:10" ht="15">
      <c r="J556" s="87"/>
    </row>
    <row r="557" spans="10:10" ht="15">
      <c r="J557" s="87"/>
    </row>
    <row r="558" spans="10:10" ht="15">
      <c r="J558" s="87"/>
    </row>
    <row r="559" spans="10:10" ht="15">
      <c r="J559" s="87"/>
    </row>
    <row r="560" spans="10:10" ht="15">
      <c r="J560" s="87"/>
    </row>
    <row r="561" spans="10:10" ht="15">
      <c r="J561" s="87"/>
    </row>
    <row r="562" spans="10:10" ht="15">
      <c r="J562" s="87"/>
    </row>
    <row r="563" spans="10:10" ht="15">
      <c r="J563" s="87"/>
    </row>
    <row r="564" spans="10:10" ht="15">
      <c r="J564" s="87"/>
    </row>
    <row r="565" spans="10:10" ht="15">
      <c r="J565" s="87"/>
    </row>
    <row r="566" spans="10:10" ht="15">
      <c r="J566" s="87"/>
    </row>
    <row r="567" spans="10:10" ht="15">
      <c r="J567" s="87"/>
    </row>
    <row r="568" spans="10:10" ht="15">
      <c r="J568" s="87"/>
    </row>
    <row r="569" spans="10:10" ht="15">
      <c r="J569" s="87"/>
    </row>
    <row r="570" spans="10:10" ht="15">
      <c r="J570" s="87"/>
    </row>
    <row r="571" spans="10:10" ht="15">
      <c r="J571" s="87"/>
    </row>
    <row r="572" spans="10:10" ht="15">
      <c r="J572" s="87"/>
    </row>
    <row r="573" spans="10:10" ht="15">
      <c r="J573" s="87"/>
    </row>
    <row r="574" spans="10:10" ht="15">
      <c r="J574" s="87"/>
    </row>
    <row r="575" spans="10:10" ht="15">
      <c r="J575" s="87"/>
    </row>
    <row r="576" spans="10:10" ht="15">
      <c r="J576" s="87"/>
    </row>
    <row r="577" spans="10:10" ht="15">
      <c r="J577" s="87"/>
    </row>
    <row r="578" spans="10:10" ht="15">
      <c r="J578" s="87"/>
    </row>
    <row r="579" spans="10:10" ht="15">
      <c r="J579" s="87"/>
    </row>
    <row r="580" spans="10:10" ht="15">
      <c r="J580" s="87"/>
    </row>
    <row r="581" spans="10:10" ht="15">
      <c r="J581" s="87"/>
    </row>
    <row r="582" spans="10:10" ht="15">
      <c r="J582" s="87"/>
    </row>
    <row r="583" spans="10:10" ht="15">
      <c r="J583" s="87"/>
    </row>
    <row r="584" spans="10:10" ht="15">
      <c r="J584" s="87"/>
    </row>
    <row r="585" spans="10:10" ht="15">
      <c r="J585" s="87"/>
    </row>
    <row r="586" spans="10:10" ht="15">
      <c r="J586" s="87"/>
    </row>
    <row r="587" spans="10:10" ht="15">
      <c r="J587" s="87"/>
    </row>
    <row r="588" spans="10:10" ht="15">
      <c r="J588" s="87"/>
    </row>
    <row r="589" spans="10:10" ht="15">
      <c r="J589" s="87"/>
    </row>
    <row r="590" spans="10:10" ht="15">
      <c r="J590" s="87"/>
    </row>
    <row r="591" spans="10:10" ht="15">
      <c r="J591" s="87"/>
    </row>
    <row r="592" spans="10:10" ht="15">
      <c r="J592" s="87"/>
    </row>
    <row r="593" spans="10:10" ht="15">
      <c r="J593" s="87"/>
    </row>
    <row r="594" spans="10:10" ht="15">
      <c r="J594" s="87"/>
    </row>
    <row r="595" spans="10:10" ht="15">
      <c r="J595" s="87"/>
    </row>
    <row r="596" spans="10:10" ht="15">
      <c r="J596" s="87"/>
    </row>
    <row r="597" spans="10:10" ht="15">
      <c r="J597" s="87"/>
    </row>
    <row r="598" spans="10:10" ht="15">
      <c r="J598" s="87"/>
    </row>
    <row r="599" spans="10:10" ht="15">
      <c r="J599" s="87"/>
    </row>
    <row r="600" spans="10:10" ht="15">
      <c r="J600" s="87"/>
    </row>
    <row r="601" spans="10:10" ht="15">
      <c r="J601" s="87"/>
    </row>
    <row r="602" spans="10:10" ht="15">
      <c r="J602" s="87"/>
    </row>
    <row r="603" spans="10:10" ht="15">
      <c r="J603" s="87"/>
    </row>
    <row r="604" spans="10:10" ht="15">
      <c r="J604" s="87"/>
    </row>
    <row r="605" spans="10:10" ht="15">
      <c r="J605" s="87"/>
    </row>
    <row r="606" spans="10:10" ht="15">
      <c r="J606" s="87"/>
    </row>
    <row r="607" spans="10:10" ht="15">
      <c r="J607" s="87"/>
    </row>
    <row r="608" spans="10:10" ht="15">
      <c r="J608" s="87"/>
    </row>
    <row r="609" spans="10:10" ht="15">
      <c r="J609" s="87"/>
    </row>
    <row r="610" spans="10:10" ht="15">
      <c r="J610" s="87"/>
    </row>
    <row r="611" spans="10:10" ht="15">
      <c r="J611" s="87"/>
    </row>
    <row r="612" spans="10:10" ht="15">
      <c r="J612" s="87"/>
    </row>
    <row r="613" spans="10:10" ht="15">
      <c r="J613" s="87"/>
    </row>
    <row r="614" spans="10:10" ht="15">
      <c r="J614" s="87"/>
    </row>
    <row r="615" spans="10:10" ht="15">
      <c r="J615" s="87"/>
    </row>
    <row r="616" spans="10:10" ht="15">
      <c r="J616" s="87"/>
    </row>
    <row r="617" spans="10:10" ht="15">
      <c r="J617" s="87"/>
    </row>
    <row r="618" spans="10:10" ht="15">
      <c r="J618" s="87"/>
    </row>
    <row r="619" spans="10:10" ht="15">
      <c r="J619" s="87"/>
    </row>
    <row r="620" spans="10:10" ht="15">
      <c r="J620" s="87"/>
    </row>
    <row r="621" spans="10:10" ht="15">
      <c r="J621" s="87"/>
    </row>
    <row r="622" spans="10:10" ht="15">
      <c r="J622" s="87"/>
    </row>
    <row r="623" spans="10:10" ht="15">
      <c r="J623" s="87"/>
    </row>
    <row r="624" spans="10:10" ht="15">
      <c r="J624" s="87"/>
    </row>
    <row r="625" spans="10:10" ht="15">
      <c r="J625" s="87"/>
    </row>
    <row r="626" spans="10:10" ht="15">
      <c r="J626" s="87"/>
    </row>
    <row r="627" spans="10:10" ht="15">
      <c r="J627" s="87"/>
    </row>
    <row r="628" spans="10:10" ht="15">
      <c r="J628" s="87"/>
    </row>
    <row r="629" spans="10:10" ht="15">
      <c r="J629" s="87"/>
    </row>
    <row r="630" spans="10:10" ht="15">
      <c r="J630" s="87"/>
    </row>
    <row r="631" spans="10:10" ht="15">
      <c r="J631" s="87"/>
    </row>
    <row r="632" spans="10:10" ht="15">
      <c r="J632" s="87"/>
    </row>
    <row r="633" spans="10:10" ht="15">
      <c r="J633" s="87"/>
    </row>
    <row r="634" spans="10:10" ht="15">
      <c r="J634" s="87"/>
    </row>
    <row r="635" spans="10:10" ht="15">
      <c r="J635" s="87"/>
    </row>
    <row r="636" spans="10:10" ht="15">
      <c r="J636" s="87"/>
    </row>
    <row r="637" spans="10:10" ht="15">
      <c r="J637" s="87"/>
    </row>
    <row r="638" spans="10:10" ht="15">
      <c r="J638" s="87"/>
    </row>
    <row r="639" spans="10:10" ht="15">
      <c r="J639" s="87"/>
    </row>
    <row r="640" spans="10:10" ht="15">
      <c r="J640" s="87"/>
    </row>
    <row r="641" spans="10:10" ht="15">
      <c r="J641" s="87"/>
    </row>
    <row r="642" spans="10:10" ht="15">
      <c r="J642" s="87"/>
    </row>
    <row r="643" spans="10:10" ht="15">
      <c r="J643" s="87"/>
    </row>
    <row r="644" spans="10:10" ht="15">
      <c r="J644" s="87"/>
    </row>
    <row r="645" spans="10:10" ht="15">
      <c r="J645" s="87"/>
    </row>
    <row r="646" spans="10:10" ht="15">
      <c r="J646" s="87"/>
    </row>
    <row r="647" spans="10:10" ht="15">
      <c r="J647" s="87"/>
    </row>
    <row r="648" spans="10:10" ht="15">
      <c r="J648" s="87"/>
    </row>
    <row r="649" spans="10:10" ht="15">
      <c r="J649" s="87"/>
    </row>
    <row r="650" spans="10:10" ht="15">
      <c r="J650" s="87"/>
    </row>
    <row r="651" spans="10:10" ht="15">
      <c r="J651" s="87"/>
    </row>
    <row r="652" spans="10:10" ht="15">
      <c r="J652" s="87"/>
    </row>
    <row r="653" spans="10:10" ht="15">
      <c r="J653" s="87"/>
    </row>
    <row r="654" spans="10:10" ht="15">
      <c r="J654" s="87"/>
    </row>
    <row r="655" spans="10:10" ht="15">
      <c r="J655" s="87"/>
    </row>
    <row r="656" spans="10:10" ht="15">
      <c r="J656" s="87"/>
    </row>
    <row r="657" spans="10:10" ht="15">
      <c r="J657" s="87"/>
    </row>
    <row r="658" spans="10:10" ht="15">
      <c r="J658" s="87"/>
    </row>
    <row r="659" spans="10:10" ht="15">
      <c r="J659" s="87"/>
    </row>
    <row r="660" spans="10:10" ht="15">
      <c r="J660" s="87"/>
    </row>
    <row r="661" spans="10:10" ht="15">
      <c r="J661" s="87"/>
    </row>
    <row r="662" spans="10:10" ht="15">
      <c r="J662" s="87"/>
    </row>
    <row r="663" spans="10:10" ht="15">
      <c r="J663" s="87"/>
    </row>
    <row r="664" spans="10:10" ht="15">
      <c r="J664" s="87"/>
    </row>
    <row r="665" spans="10:10" ht="15">
      <c r="J665" s="87"/>
    </row>
    <row r="666" spans="10:10" ht="15">
      <c r="J666" s="87"/>
    </row>
    <row r="667" spans="10:10" ht="15">
      <c r="J667" s="87"/>
    </row>
    <row r="668" spans="10:10" ht="15">
      <c r="J668" s="87"/>
    </row>
    <row r="669" spans="10:10" ht="15">
      <c r="J669" s="87"/>
    </row>
    <row r="670" spans="10:10" ht="15">
      <c r="J670" s="87"/>
    </row>
    <row r="671" spans="10:10" ht="15">
      <c r="J671" s="87"/>
    </row>
    <row r="672" spans="10:10" ht="15">
      <c r="J672" s="87"/>
    </row>
    <row r="673" spans="10:10" ht="15">
      <c r="J673" s="87"/>
    </row>
    <row r="674" spans="10:10" ht="15">
      <c r="J674" s="87"/>
    </row>
    <row r="675" spans="10:10" ht="15">
      <c r="J675" s="87"/>
    </row>
    <row r="676" spans="10:10" ht="15">
      <c r="J676" s="87"/>
    </row>
    <row r="677" spans="10:10" ht="15">
      <c r="J677" s="87"/>
    </row>
    <row r="678" spans="10:10" ht="15">
      <c r="J678" s="87"/>
    </row>
    <row r="679" spans="10:10" ht="15">
      <c r="J679" s="87"/>
    </row>
    <row r="680" spans="10:10" ht="15">
      <c r="J680" s="87"/>
    </row>
    <row r="681" spans="10:10" ht="15">
      <c r="J681" s="87"/>
    </row>
    <row r="682" spans="10:10" ht="15">
      <c r="J682" s="87"/>
    </row>
    <row r="683" spans="10:10" ht="15">
      <c r="J683" s="87"/>
    </row>
    <row r="684" spans="10:10" ht="15">
      <c r="J684" s="87"/>
    </row>
    <row r="685" spans="10:10" ht="15">
      <c r="J685" s="87"/>
    </row>
    <row r="686" spans="10:10" ht="15">
      <c r="J686" s="87"/>
    </row>
    <row r="687" spans="10:10" ht="15">
      <c r="J687" s="87"/>
    </row>
    <row r="688" spans="10:10" ht="15">
      <c r="J688" s="87"/>
    </row>
    <row r="689" spans="10:10" ht="15">
      <c r="J689" s="87"/>
    </row>
    <row r="690" spans="10:10" ht="15">
      <c r="J690" s="87"/>
    </row>
    <row r="691" spans="10:10" ht="15">
      <c r="J691" s="87"/>
    </row>
    <row r="692" spans="10:10" ht="15">
      <c r="J692" s="87"/>
    </row>
    <row r="693" spans="10:10" ht="15">
      <c r="J693" s="87"/>
    </row>
    <row r="694" spans="10:10" ht="15">
      <c r="J694" s="87"/>
    </row>
    <row r="695" spans="10:10" ht="15">
      <c r="J695" s="87"/>
    </row>
    <row r="696" spans="10:10" ht="15">
      <c r="J696" s="87"/>
    </row>
    <row r="697" spans="10:10" ht="15">
      <c r="J697" s="87"/>
    </row>
    <row r="698" spans="10:10" ht="15">
      <c r="J698" s="87"/>
    </row>
    <row r="699" spans="10:10" ht="15">
      <c r="J699" s="87"/>
    </row>
    <row r="700" spans="10:10" ht="15">
      <c r="J700" s="87"/>
    </row>
    <row r="701" spans="10:10" ht="15">
      <c r="J701" s="87"/>
    </row>
    <row r="702" spans="10:10" ht="15">
      <c r="J702" s="87"/>
    </row>
    <row r="703" spans="10:10" ht="15">
      <c r="J703" s="87"/>
    </row>
    <row r="704" spans="10:10" ht="15">
      <c r="J704" s="87"/>
    </row>
    <row r="705" spans="10:10" ht="15">
      <c r="J705" s="87"/>
    </row>
    <row r="706" spans="10:10" ht="15">
      <c r="J706" s="87"/>
    </row>
    <row r="707" spans="10:10" ht="15">
      <c r="J707" s="87"/>
    </row>
    <row r="708" spans="10:10" ht="15">
      <c r="J708" s="87"/>
    </row>
    <row r="709" spans="10:10" ht="15">
      <c r="J709" s="87"/>
    </row>
    <row r="710" spans="10:10" ht="15">
      <c r="J710" s="87"/>
    </row>
    <row r="711" spans="10:10" ht="15">
      <c r="J711" s="87"/>
    </row>
    <row r="712" spans="10:10" ht="15">
      <c r="J712" s="87"/>
    </row>
    <row r="713" spans="10:10" ht="15">
      <c r="J713" s="87"/>
    </row>
    <row r="714" spans="10:10" ht="15">
      <c r="J714" s="87"/>
    </row>
    <row r="715" spans="10:10" ht="15">
      <c r="J715" s="87"/>
    </row>
    <row r="716" spans="10:10" ht="15">
      <c r="J716" s="87"/>
    </row>
    <row r="717" spans="10:10" ht="15">
      <c r="J717" s="87"/>
    </row>
    <row r="718" spans="10:10" ht="15">
      <c r="J718" s="87"/>
    </row>
    <row r="719" spans="10:10" ht="15">
      <c r="J719" s="87"/>
    </row>
    <row r="720" spans="10:10" ht="15">
      <c r="J720" s="87"/>
    </row>
    <row r="721" spans="10:10" ht="15">
      <c r="J721" s="87"/>
    </row>
    <row r="722" spans="10:10" ht="15">
      <c r="J722" s="87"/>
    </row>
    <row r="723" spans="10:10" ht="15">
      <c r="J723" s="87"/>
    </row>
    <row r="724" spans="10:10" ht="15">
      <c r="J724" s="87"/>
    </row>
    <row r="725" spans="10:10" ht="15">
      <c r="J725" s="87"/>
    </row>
    <row r="726" spans="10:10" ht="15">
      <c r="J726" s="87"/>
    </row>
    <row r="727" spans="10:10" ht="15">
      <c r="J727" s="87"/>
    </row>
    <row r="728" spans="10:10" ht="15">
      <c r="J728" s="87"/>
    </row>
    <row r="729" spans="10:10" ht="15">
      <c r="J729" s="87"/>
    </row>
    <row r="730" spans="10:10" ht="15">
      <c r="J730" s="87"/>
    </row>
    <row r="731" spans="10:10" ht="15">
      <c r="J731" s="87"/>
    </row>
    <row r="732" spans="10:10" ht="15">
      <c r="J732" s="87"/>
    </row>
    <row r="733" spans="10:10" ht="15">
      <c r="J733" s="87"/>
    </row>
    <row r="734" spans="10:10" ht="15">
      <c r="J734" s="87"/>
    </row>
    <row r="735" spans="10:10" ht="15">
      <c r="J735" s="87"/>
    </row>
    <row r="736" spans="10:10" ht="15">
      <c r="J736" s="87"/>
    </row>
    <row r="737" spans="10:10" ht="15">
      <c r="J737" s="87"/>
    </row>
    <row r="738" spans="10:10" ht="15">
      <c r="J738" s="87"/>
    </row>
    <row r="739" spans="10:10" ht="15">
      <c r="J739" s="87"/>
    </row>
    <row r="740" spans="10:10" ht="15">
      <c r="J740" s="87"/>
    </row>
    <row r="741" spans="10:10" ht="15">
      <c r="J741" s="87"/>
    </row>
    <row r="742" spans="10:10" ht="15">
      <c r="J742" s="87"/>
    </row>
    <row r="743" spans="10:10" ht="15">
      <c r="J743" s="87"/>
    </row>
    <row r="744" spans="10:10" ht="15">
      <c r="J744" s="87"/>
    </row>
    <row r="745" spans="10:10" ht="15">
      <c r="J745" s="87"/>
    </row>
    <row r="746" spans="10:10" ht="15">
      <c r="J746" s="87"/>
    </row>
    <row r="747" spans="10:10" ht="15">
      <c r="J747" s="87"/>
    </row>
    <row r="748" spans="10:10" ht="15">
      <c r="J748" s="87"/>
    </row>
    <row r="749" spans="10:10" ht="15">
      <c r="J749" s="87"/>
    </row>
    <row r="750" spans="10:10" ht="15">
      <c r="J750" s="87"/>
    </row>
    <row r="751" spans="10:10" ht="15">
      <c r="J751" s="87"/>
    </row>
    <row r="752" spans="10:10" ht="15">
      <c r="J752" s="87"/>
    </row>
    <row r="753" spans="10:10" ht="15">
      <c r="J753" s="87"/>
    </row>
    <row r="754" spans="10:10" ht="15">
      <c r="J754" s="87"/>
    </row>
    <row r="755" spans="10:10" ht="15">
      <c r="J755" s="87"/>
    </row>
    <row r="756" spans="10:10" ht="15">
      <c r="J756" s="87"/>
    </row>
    <row r="757" spans="10:10" ht="15">
      <c r="J757" s="87"/>
    </row>
    <row r="758" spans="10:10" ht="15">
      <c r="J758" s="87"/>
    </row>
    <row r="759" spans="10:10" ht="15">
      <c r="J759" s="87"/>
    </row>
    <row r="760" spans="10:10" ht="15">
      <c r="J760" s="87"/>
    </row>
    <row r="761" spans="10:10" ht="15">
      <c r="J761" s="87"/>
    </row>
    <row r="762" spans="10:10" ht="15">
      <c r="J762" s="87"/>
    </row>
    <row r="763" spans="10:10" ht="15">
      <c r="J763" s="87"/>
    </row>
    <row r="764" spans="10:10" ht="15">
      <c r="J764" s="87"/>
    </row>
    <row r="765" spans="10:10" ht="15">
      <c r="J765" s="87"/>
    </row>
    <row r="766" spans="10:10" ht="15">
      <c r="J766" s="87"/>
    </row>
    <row r="767" spans="10:10" ht="15">
      <c r="J767" s="87"/>
    </row>
    <row r="768" spans="10:10" ht="15">
      <c r="J768" s="87"/>
    </row>
    <row r="769" spans="10:10" ht="15">
      <c r="J769" s="87"/>
    </row>
    <row r="770" spans="10:10" ht="15">
      <c r="J770" s="87"/>
    </row>
    <row r="771" spans="10:10" ht="15">
      <c r="J771" s="87"/>
    </row>
    <row r="772" spans="10:10" ht="15">
      <c r="J772" s="87"/>
    </row>
    <row r="773" spans="10:10" ht="15">
      <c r="J773" s="87"/>
    </row>
    <row r="774" spans="10:10" ht="15">
      <c r="J774" s="87"/>
    </row>
    <row r="775" spans="10:10" ht="15">
      <c r="J775" s="87"/>
    </row>
    <row r="776" spans="10:10" ht="15">
      <c r="J776" s="87"/>
    </row>
    <row r="777" spans="10:10" ht="15">
      <c r="J777" s="87"/>
    </row>
    <row r="778" spans="10:10" ht="15">
      <c r="J778" s="87"/>
    </row>
    <row r="779" spans="10:10" ht="15">
      <c r="J779" s="87"/>
    </row>
    <row r="780" spans="10:10" ht="15">
      <c r="J780" s="87"/>
    </row>
    <row r="781" spans="10:10" ht="15">
      <c r="J781" s="87"/>
    </row>
    <row r="782" spans="10:10" ht="15">
      <c r="J782" s="87"/>
    </row>
    <row r="783" spans="10:10" ht="15">
      <c r="J783" s="87"/>
    </row>
    <row r="784" spans="10:10" ht="15">
      <c r="J784" s="87"/>
    </row>
    <row r="785" spans="10:10" ht="15">
      <c r="J785" s="87"/>
    </row>
    <row r="786" spans="10:10" ht="15">
      <c r="J786" s="87"/>
    </row>
    <row r="787" spans="10:10" ht="15">
      <c r="J787" s="87"/>
    </row>
    <row r="788" spans="10:10" ht="15">
      <c r="J788" s="87"/>
    </row>
    <row r="789" spans="10:10" ht="15">
      <c r="J789" s="87"/>
    </row>
    <row r="790" spans="10:10" ht="15">
      <c r="J790" s="87"/>
    </row>
    <row r="791" spans="10:10" ht="15">
      <c r="J791" s="87"/>
    </row>
    <row r="792" spans="10:10" ht="15">
      <c r="J792" s="87"/>
    </row>
    <row r="793" spans="10:10" ht="15">
      <c r="J793" s="87"/>
    </row>
    <row r="794" spans="10:10" ht="15">
      <c r="J794" s="87"/>
    </row>
    <row r="795" spans="10:10" ht="15">
      <c r="J795" s="87"/>
    </row>
    <row r="796" spans="10:10" ht="15">
      <c r="J796" s="87"/>
    </row>
    <row r="797" spans="10:10" ht="15">
      <c r="J797" s="87"/>
    </row>
    <row r="798" spans="10:10" ht="15">
      <c r="J798" s="87"/>
    </row>
    <row r="799" spans="10:10" ht="15">
      <c r="J799" s="87"/>
    </row>
    <row r="800" spans="10:10" ht="15">
      <c r="J800" s="87"/>
    </row>
    <row r="801" spans="10:10" ht="15">
      <c r="J801" s="87"/>
    </row>
    <row r="802" spans="10:10" ht="15">
      <c r="J802" s="87"/>
    </row>
    <row r="803" spans="10:10" ht="15">
      <c r="J803" s="87"/>
    </row>
    <row r="804" spans="10:10" ht="15">
      <c r="J804" s="87"/>
    </row>
    <row r="805" spans="10:10" ht="15">
      <c r="J805" s="87"/>
    </row>
    <row r="806" spans="10:10" ht="15">
      <c r="J806" s="87"/>
    </row>
    <row r="807" spans="10:10" ht="15">
      <c r="J807" s="87"/>
    </row>
    <row r="808" spans="10:10" ht="15">
      <c r="J808" s="87"/>
    </row>
    <row r="809" spans="10:10" ht="15">
      <c r="J809" s="87"/>
    </row>
    <row r="810" spans="10:10" ht="15">
      <c r="J810" s="87"/>
    </row>
    <row r="811" spans="10:10" ht="15">
      <c r="J811" s="87"/>
    </row>
    <row r="812" spans="10:10" ht="15">
      <c r="J812" s="87"/>
    </row>
    <row r="813" spans="10:10" ht="15">
      <c r="J813" s="87"/>
    </row>
    <row r="814" spans="10:10" ht="15">
      <c r="J814" s="87"/>
    </row>
    <row r="815" spans="10:10" ht="15">
      <c r="J815" s="87"/>
    </row>
    <row r="816" spans="10:10" ht="15">
      <c r="J816" s="87"/>
    </row>
    <row r="817" spans="10:10" ht="15">
      <c r="J817" s="87"/>
    </row>
    <row r="818" spans="10:10" ht="15">
      <c r="J818" s="87"/>
    </row>
    <row r="819" spans="10:10" ht="15">
      <c r="J819" s="87"/>
    </row>
    <row r="820" spans="10:10" ht="15">
      <c r="J820" s="87"/>
    </row>
    <row r="821" spans="10:10" ht="15">
      <c r="J821" s="87"/>
    </row>
    <row r="822" spans="10:10" ht="15">
      <c r="J822" s="87"/>
    </row>
    <row r="823" spans="10:10" ht="15">
      <c r="J823" s="87"/>
    </row>
    <row r="824" spans="10:10" ht="15">
      <c r="J824" s="87"/>
    </row>
    <row r="825" spans="10:10" ht="15">
      <c r="J825" s="87"/>
    </row>
    <row r="826" spans="10:10" ht="15">
      <c r="J826" s="87"/>
    </row>
    <row r="827" spans="10:10" ht="15">
      <c r="J827" s="87"/>
    </row>
    <row r="828" spans="10:10" ht="15">
      <c r="J828" s="87"/>
    </row>
    <row r="829" spans="10:10" ht="15">
      <c r="J829" s="87"/>
    </row>
    <row r="830" spans="10:10" ht="15">
      <c r="J830" s="87"/>
    </row>
    <row r="831" spans="10:10" ht="15">
      <c r="J831" s="87"/>
    </row>
    <row r="832" spans="10:10" ht="15">
      <c r="J832" s="87"/>
    </row>
    <row r="833" spans="10:10" ht="15">
      <c r="J833" s="87"/>
    </row>
    <row r="834" spans="10:10" ht="15">
      <c r="J834" s="87"/>
    </row>
    <row r="835" spans="10:10" ht="15">
      <c r="J835" s="87"/>
    </row>
    <row r="836" spans="10:10" ht="15">
      <c r="J836" s="87"/>
    </row>
    <row r="837" spans="10:10" ht="15">
      <c r="J837" s="87"/>
    </row>
    <row r="838" spans="10:10" ht="15">
      <c r="J838" s="87"/>
    </row>
    <row r="839" spans="10:10" ht="15">
      <c r="J839" s="87"/>
    </row>
    <row r="840" spans="10:10" ht="15">
      <c r="J840" s="87"/>
    </row>
    <row r="841" spans="10:10" ht="15">
      <c r="J841" s="87"/>
    </row>
    <row r="842" spans="10:10" ht="15">
      <c r="J842" s="87"/>
    </row>
    <row r="843" spans="10:10" ht="15">
      <c r="J843" s="87"/>
    </row>
    <row r="844" spans="10:10" ht="15">
      <c r="J844" s="87"/>
    </row>
    <row r="845" spans="10:10" ht="15">
      <c r="J845" s="87"/>
    </row>
    <row r="846" spans="10:10" ht="15">
      <c r="J846" s="87"/>
    </row>
    <row r="847" spans="10:10" ht="15">
      <c r="J847" s="87"/>
    </row>
    <row r="848" spans="10:10" ht="15">
      <c r="J848" s="87"/>
    </row>
    <row r="849" spans="10:10" ht="15">
      <c r="J849" s="87"/>
    </row>
    <row r="850" spans="10:10" ht="15">
      <c r="J850" s="87"/>
    </row>
    <row r="851" spans="10:10" ht="15">
      <c r="J851" s="87"/>
    </row>
    <row r="852" spans="10:10" ht="15">
      <c r="J852" s="87"/>
    </row>
    <row r="853" spans="10:10" ht="15">
      <c r="J853" s="87"/>
    </row>
    <row r="854" spans="10:10" ht="15">
      <c r="J854" s="87"/>
    </row>
    <row r="855" spans="10:10" ht="15">
      <c r="J855" s="87"/>
    </row>
    <row r="856" spans="10:10" ht="15">
      <c r="J856" s="87"/>
    </row>
    <row r="857" spans="10:10" ht="15">
      <c r="J857" s="87"/>
    </row>
    <row r="858" spans="10:10" ht="15">
      <c r="J858" s="87"/>
    </row>
    <row r="859" spans="10:10" ht="15">
      <c r="J859" s="87"/>
    </row>
    <row r="860" spans="10:10" ht="15">
      <c r="J860" s="87"/>
    </row>
    <row r="861" spans="10:10" ht="15">
      <c r="J861" s="87"/>
    </row>
    <row r="862" spans="10:10" ht="15">
      <c r="J862" s="87"/>
    </row>
    <row r="863" spans="10:10" ht="15">
      <c r="J863" s="87"/>
    </row>
    <row r="864" spans="10:10" ht="15">
      <c r="J864" s="87"/>
    </row>
    <row r="865" spans="10:10" ht="15">
      <c r="J865" s="87"/>
    </row>
    <row r="866" spans="10:10" ht="15">
      <c r="J866" s="87"/>
    </row>
    <row r="867" spans="10:10" ht="15">
      <c r="J867" s="87"/>
    </row>
    <row r="868" spans="10:10" ht="15">
      <c r="J868" s="87"/>
    </row>
    <row r="869" spans="10:10" ht="15">
      <c r="J869" s="87"/>
    </row>
    <row r="870" spans="10:10" ht="15">
      <c r="J870" s="87"/>
    </row>
    <row r="871" spans="10:10" ht="15">
      <c r="J871" s="87"/>
    </row>
    <row r="872" spans="10:10" ht="15">
      <c r="J872" s="87"/>
    </row>
    <row r="873" spans="10:10" ht="15">
      <c r="J873" s="87"/>
    </row>
    <row r="874" spans="10:10" ht="15">
      <c r="J874" s="87"/>
    </row>
    <row r="875" spans="10:10" ht="15">
      <c r="J875" s="87"/>
    </row>
    <row r="876" spans="10:10" ht="15">
      <c r="J876" s="87"/>
    </row>
    <row r="877" spans="10:10" ht="15">
      <c r="J877" s="87"/>
    </row>
    <row r="878" spans="10:10" ht="15">
      <c r="J878" s="87"/>
    </row>
    <row r="879" spans="10:10" ht="15">
      <c r="J879" s="87"/>
    </row>
    <row r="880" spans="10:10" ht="15">
      <c r="J880" s="87"/>
    </row>
    <row r="881" spans="10:10" ht="15">
      <c r="J881" s="87"/>
    </row>
    <row r="882" spans="10:10" ht="15">
      <c r="J882" s="87"/>
    </row>
    <row r="883" spans="10:10" ht="15">
      <c r="J883" s="87"/>
    </row>
    <row r="884" spans="10:10" ht="15">
      <c r="J884" s="87"/>
    </row>
    <row r="885" spans="10:10" ht="15">
      <c r="J885" s="87"/>
    </row>
    <row r="886" spans="10:10" ht="15">
      <c r="J886" s="87"/>
    </row>
    <row r="887" spans="10:10" ht="15">
      <c r="J887" s="87"/>
    </row>
    <row r="888" spans="10:10" ht="15">
      <c r="J888" s="87"/>
    </row>
    <row r="889" spans="10:10" ht="15">
      <c r="J889" s="87"/>
    </row>
    <row r="890" spans="10:10" ht="15">
      <c r="J890" s="87"/>
    </row>
    <row r="891" spans="10:10" ht="15">
      <c r="J891" s="87"/>
    </row>
    <row r="892" spans="10:10" ht="15">
      <c r="J892" s="87"/>
    </row>
    <row r="893" spans="10:10" ht="15">
      <c r="J893" s="87"/>
    </row>
    <row r="894" spans="10:10" ht="15">
      <c r="J894" s="87"/>
    </row>
    <row r="895" spans="10:10" ht="15">
      <c r="J895" s="87"/>
    </row>
    <row r="896" spans="10:10" ht="15">
      <c r="J896" s="87"/>
    </row>
    <row r="897" spans="10:10" ht="15">
      <c r="J897" s="87"/>
    </row>
    <row r="898" spans="10:10" ht="15">
      <c r="J898" s="87"/>
    </row>
    <row r="899" spans="10:10" ht="15">
      <c r="J899" s="87"/>
    </row>
    <row r="900" spans="10:10" ht="15">
      <c r="J900" s="87"/>
    </row>
    <row r="901" spans="10:10" ht="15">
      <c r="J901" s="87"/>
    </row>
    <row r="902" spans="10:10" ht="15">
      <c r="J902" s="87"/>
    </row>
    <row r="903" spans="10:10" ht="15">
      <c r="J903" s="87"/>
    </row>
    <row r="904" spans="10:10" ht="15">
      <c r="J904" s="87"/>
    </row>
    <row r="905" spans="10:10" ht="15">
      <c r="J905" s="87"/>
    </row>
    <row r="906" spans="10:10" ht="15">
      <c r="J906" s="87"/>
    </row>
    <row r="907" spans="10:10" ht="15">
      <c r="J907" s="87"/>
    </row>
    <row r="908" spans="10:10" ht="15">
      <c r="J908" s="87"/>
    </row>
    <row r="909" spans="10:10" ht="15">
      <c r="J909" s="87"/>
    </row>
    <row r="910" spans="10:10" ht="15">
      <c r="J910" s="87"/>
    </row>
    <row r="911" spans="10:10" ht="15">
      <c r="J911" s="87"/>
    </row>
    <row r="912" spans="10:10" ht="15">
      <c r="J912" s="87"/>
    </row>
    <row r="913" spans="10:10" ht="15">
      <c r="J913" s="87"/>
    </row>
    <row r="914" spans="10:10" ht="15">
      <c r="J914" s="87"/>
    </row>
    <row r="915" spans="10:10" ht="15">
      <c r="J915" s="87"/>
    </row>
    <row r="916" spans="10:10" ht="15">
      <c r="J916" s="87"/>
    </row>
    <row r="917" spans="10:10" ht="15">
      <c r="J917" s="87"/>
    </row>
    <row r="918" spans="10:10" ht="15">
      <c r="J918" s="87"/>
    </row>
    <row r="919" spans="10:10" ht="15">
      <c r="J919" s="87"/>
    </row>
    <row r="920" spans="10:10" ht="15">
      <c r="J920" s="87"/>
    </row>
    <row r="921" spans="10:10" ht="15">
      <c r="J921" s="87"/>
    </row>
    <row r="922" spans="10:10" ht="15">
      <c r="J922" s="87"/>
    </row>
    <row r="923" spans="10:10" ht="15">
      <c r="J923" s="87"/>
    </row>
    <row r="924" spans="10:10" ht="15">
      <c r="J924" s="87"/>
    </row>
    <row r="925" spans="10:10" ht="15">
      <c r="J925" s="87"/>
    </row>
    <row r="926" spans="10:10" ht="15">
      <c r="J926" s="87"/>
    </row>
    <row r="927" spans="10:10" ht="15">
      <c r="J927" s="87"/>
    </row>
    <row r="928" spans="10:10" ht="15">
      <c r="J928" s="87"/>
    </row>
    <row r="929" spans="10:10" ht="15">
      <c r="J929" s="87"/>
    </row>
    <row r="930" spans="10:10" ht="15">
      <c r="J930" s="87"/>
    </row>
    <row r="931" spans="10:10" ht="15">
      <c r="J931" s="87"/>
    </row>
    <row r="932" spans="10:10" ht="15">
      <c r="J932" s="87"/>
    </row>
    <row r="933" spans="10:10" ht="15">
      <c r="J933" s="87"/>
    </row>
    <row r="934" spans="10:10" ht="15">
      <c r="J934" s="87"/>
    </row>
    <row r="935" spans="10:10" ht="15">
      <c r="J935" s="87"/>
    </row>
    <row r="936" spans="10:10" ht="15">
      <c r="J936" s="87"/>
    </row>
    <row r="937" spans="10:10" ht="15">
      <c r="J937" s="87"/>
    </row>
    <row r="938" spans="10:10" ht="15">
      <c r="J938" s="87"/>
    </row>
    <row r="939" spans="10:10" ht="15">
      <c r="J939" s="87"/>
    </row>
    <row r="940" spans="10:10" ht="15">
      <c r="J940" s="87"/>
    </row>
    <row r="941" spans="10:10" ht="15">
      <c r="J941" s="87"/>
    </row>
    <row r="942" spans="10:10" ht="15">
      <c r="J942" s="87"/>
    </row>
    <row r="943" spans="10:10" ht="15">
      <c r="J943" s="87"/>
    </row>
    <row r="944" spans="10:10" ht="15">
      <c r="J944" s="87"/>
    </row>
    <row r="945" spans="10:10" ht="15">
      <c r="J945" s="87"/>
    </row>
    <row r="946" spans="10:10" ht="15">
      <c r="J946" s="87"/>
    </row>
    <row r="947" spans="10:10" ht="15">
      <c r="J947" s="87"/>
    </row>
    <row r="948" spans="10:10" ht="15">
      <c r="J948" s="87"/>
    </row>
    <row r="949" spans="10:10" ht="15">
      <c r="J949" s="87"/>
    </row>
    <row r="950" spans="10:10" ht="15">
      <c r="J950" s="87"/>
    </row>
    <row r="951" spans="10:10" ht="15">
      <c r="J951" s="87"/>
    </row>
    <row r="952" spans="10:10" ht="15">
      <c r="J952" s="87"/>
    </row>
    <row r="953" spans="10:10" ht="15">
      <c r="J953" s="87"/>
    </row>
    <row r="954" spans="10:10" ht="15">
      <c r="J954" s="87"/>
    </row>
    <row r="955" spans="10:10" ht="15">
      <c r="J955" s="87"/>
    </row>
    <row r="956" spans="10:10" ht="15">
      <c r="J956" s="87"/>
    </row>
    <row r="957" spans="10:10" ht="15">
      <c r="J957" s="87"/>
    </row>
    <row r="958" spans="10:10" ht="15">
      <c r="J958" s="87"/>
    </row>
    <row r="959" spans="10:10" ht="15">
      <c r="J959" s="87"/>
    </row>
    <row r="960" spans="10:10" ht="15">
      <c r="J960" s="87"/>
    </row>
    <row r="961" spans="10:10" ht="15">
      <c r="J961" s="87"/>
    </row>
    <row r="962" spans="10:10" ht="15">
      <c r="J962" s="87"/>
    </row>
    <row r="963" spans="10:10" ht="15">
      <c r="J963" s="87"/>
    </row>
    <row r="964" spans="10:10" ht="15">
      <c r="J964" s="87"/>
    </row>
    <row r="965" spans="10:10" ht="15">
      <c r="J965" s="87"/>
    </row>
    <row r="966" spans="10:10" ht="15">
      <c r="J966" s="87"/>
    </row>
    <row r="967" spans="10:10" ht="15">
      <c r="J967" s="87"/>
    </row>
    <row r="968" spans="10:10" ht="15">
      <c r="J968" s="87"/>
    </row>
    <row r="969" spans="10:10" ht="15">
      <c r="J969" s="87"/>
    </row>
    <row r="970" spans="10:10" ht="15">
      <c r="J970" s="87"/>
    </row>
    <row r="971" spans="10:10" ht="15">
      <c r="J971" s="87"/>
    </row>
    <row r="972" spans="10:10" ht="15">
      <c r="J972" s="87"/>
    </row>
    <row r="973" spans="10:10" ht="15">
      <c r="J973" s="87"/>
    </row>
    <row r="974" spans="10:10" ht="15">
      <c r="J974" s="87"/>
    </row>
    <row r="975" spans="10:10" ht="15">
      <c r="J975" s="87"/>
    </row>
    <row r="976" spans="10:10" ht="15">
      <c r="J976" s="87"/>
    </row>
    <row r="977" spans="10:10" ht="15">
      <c r="J977" s="87"/>
    </row>
    <row r="978" spans="10:10" ht="15">
      <c r="J978" s="87"/>
    </row>
    <row r="979" spans="10:10" ht="15">
      <c r="J979" s="87"/>
    </row>
    <row r="980" spans="10:10" ht="15">
      <c r="J980" s="87"/>
    </row>
    <row r="981" spans="10:10" ht="15">
      <c r="J981" s="87"/>
    </row>
    <row r="982" spans="10:10" ht="15">
      <c r="J982" s="87"/>
    </row>
    <row r="983" spans="10:10" ht="15">
      <c r="J983" s="87"/>
    </row>
    <row r="984" spans="10:10" ht="15">
      <c r="J984" s="87"/>
    </row>
    <row r="985" spans="10:10" ht="15">
      <c r="J985" s="87"/>
    </row>
    <row r="986" spans="10:10" ht="15">
      <c r="J986" s="87"/>
    </row>
    <row r="987" spans="10:10" ht="15">
      <c r="J987" s="87"/>
    </row>
    <row r="988" spans="10:10" ht="15">
      <c r="J988" s="87"/>
    </row>
    <row r="989" spans="10:10" ht="15">
      <c r="J989" s="87"/>
    </row>
    <row r="990" spans="10:10" ht="15">
      <c r="J990" s="87"/>
    </row>
    <row r="991" spans="10:10" ht="15">
      <c r="J991" s="87"/>
    </row>
    <row r="992" spans="10:10" ht="15">
      <c r="J992" s="87"/>
    </row>
    <row r="993" spans="10:10" ht="15">
      <c r="J993" s="87"/>
    </row>
    <row r="994" spans="10:10" ht="15">
      <c r="J994" s="87"/>
    </row>
    <row r="995" spans="10:10" ht="15">
      <c r="J995" s="87"/>
    </row>
    <row r="996" spans="10:10" ht="15">
      <c r="J996" s="87"/>
    </row>
    <row r="997" spans="10:10" ht="15">
      <c r="J997" s="87"/>
    </row>
    <row r="998" spans="10:10" ht="15">
      <c r="J998" s="87"/>
    </row>
    <row r="999" spans="10:10" ht="15">
      <c r="J999" s="87"/>
    </row>
    <row r="1000" spans="10:10" ht="15">
      <c r="J1000" s="87"/>
    </row>
    <row r="1001" spans="10:10" ht="15">
      <c r="J1001" s="87"/>
    </row>
    <row r="1002" spans="10:10" ht="15">
      <c r="J1002" s="87"/>
    </row>
    <row r="1003" spans="10:10" ht="15">
      <c r="J1003" s="87"/>
    </row>
    <row r="1004" spans="10:10" ht="15">
      <c r="J1004" s="87"/>
    </row>
    <row r="1005" spans="10:10" ht="15">
      <c r="J1005" s="87"/>
    </row>
    <row r="1006" spans="10:10" ht="15">
      <c r="J1006" s="87"/>
    </row>
    <row r="1007" spans="10:10" ht="15">
      <c r="J1007" s="87"/>
    </row>
    <row r="1008" spans="10:10" ht="15">
      <c r="J1008" s="87"/>
    </row>
    <row r="1009" spans="10:10" ht="15">
      <c r="J1009" s="87"/>
    </row>
    <row r="1010" spans="10:10" ht="15">
      <c r="J1010" s="87"/>
    </row>
    <row r="1011" spans="10:10" ht="15">
      <c r="J1011" s="87"/>
    </row>
    <row r="1012" spans="10:10" ht="15">
      <c r="J1012" s="87"/>
    </row>
    <row r="1013" spans="10:10" ht="15">
      <c r="J1013" s="87"/>
    </row>
    <row r="1014" spans="10:10" ht="15">
      <c r="J1014" s="87"/>
    </row>
    <row r="1015" spans="10:10" ht="15">
      <c r="J1015" s="87"/>
    </row>
    <row r="1016" spans="10:10" ht="15">
      <c r="J1016" s="87"/>
    </row>
    <row r="1017" spans="10:10" ht="15">
      <c r="J1017" s="87"/>
    </row>
    <row r="1018" spans="10:10" ht="15">
      <c r="J1018" s="87"/>
    </row>
    <row r="1019" spans="10:10" ht="15">
      <c r="J1019" s="87"/>
    </row>
    <row r="1020" spans="10:10" ht="15">
      <c r="J1020" s="87"/>
    </row>
    <row r="1021" spans="10:10" ht="15">
      <c r="J1021" s="87"/>
    </row>
    <row r="1022" spans="10:10" ht="15">
      <c r="J1022" s="87"/>
    </row>
    <row r="1023" spans="10:10" ht="15">
      <c r="J1023" s="87"/>
    </row>
    <row r="1024" spans="10:10" ht="15">
      <c r="J1024" s="87"/>
    </row>
    <row r="1025" spans="10:10" ht="15">
      <c r="J1025" s="87"/>
    </row>
    <row r="1026" spans="10:10" ht="15">
      <c r="J1026" s="87"/>
    </row>
    <row r="1027" spans="10:10" ht="15">
      <c r="J1027" s="87"/>
    </row>
    <row r="1028" spans="10:10" ht="15">
      <c r="J1028" s="87"/>
    </row>
    <row r="1029" spans="10:10" ht="15">
      <c r="J1029" s="87"/>
    </row>
    <row r="1030" spans="10:10" ht="15">
      <c r="J1030" s="87"/>
    </row>
    <row r="1031" spans="10:10" ht="15">
      <c r="J1031" s="87"/>
    </row>
    <row r="1032" spans="10:10" ht="15">
      <c r="J1032" s="87"/>
    </row>
    <row r="1033" spans="10:10" ht="15">
      <c r="J1033" s="87"/>
    </row>
    <row r="1034" spans="10:10" ht="15">
      <c r="J1034" s="87"/>
    </row>
    <row r="1035" spans="10:10" ht="15">
      <c r="J1035" s="87"/>
    </row>
    <row r="1036" spans="10:10" ht="15">
      <c r="J1036" s="87"/>
    </row>
    <row r="1037" spans="10:10" ht="15">
      <c r="J1037" s="87"/>
    </row>
    <row r="1038" spans="10:10" ht="15">
      <c r="J1038" s="87"/>
    </row>
    <row r="1039" spans="10:10" ht="15">
      <c r="J1039" s="87"/>
    </row>
    <row r="1040" spans="10:10" ht="15">
      <c r="J1040" s="87"/>
    </row>
    <row r="1041" spans="10:10" ht="15">
      <c r="J1041" s="87"/>
    </row>
    <row r="1042" spans="10:10" ht="15">
      <c r="J1042" s="87"/>
    </row>
    <row r="1043" spans="10:10" ht="15">
      <c r="J1043" s="87"/>
    </row>
    <row r="1044" spans="10:10" ht="15">
      <c r="J1044" s="87"/>
    </row>
    <row r="1045" spans="10:10" ht="15">
      <c r="J1045" s="87"/>
    </row>
    <row r="1046" spans="10:10" ht="15">
      <c r="J1046" s="87"/>
    </row>
    <row r="1047" spans="10:10" ht="15">
      <c r="J1047" s="87"/>
    </row>
    <row r="1048" spans="10:10" ht="15">
      <c r="J1048" s="87"/>
    </row>
    <row r="1049" spans="10:10" ht="15">
      <c r="J1049" s="87"/>
    </row>
    <row r="1050" spans="10:10" ht="15">
      <c r="J1050" s="87"/>
    </row>
    <row r="1051" spans="10:10" ht="15">
      <c r="J1051" s="87"/>
    </row>
    <row r="1052" spans="10:10" ht="15">
      <c r="J1052" s="87"/>
    </row>
    <row r="1053" spans="10:10" ht="15">
      <c r="J1053" s="87"/>
    </row>
    <row r="1054" spans="10:10" ht="15">
      <c r="J1054" s="87"/>
    </row>
    <row r="1055" spans="10:10" ht="15">
      <c r="J1055" s="87"/>
    </row>
    <row r="1056" spans="10:10" ht="15">
      <c r="J1056" s="87"/>
    </row>
    <row r="1057" spans="10:10" ht="15">
      <c r="J1057" s="87"/>
    </row>
    <row r="1058" spans="10:10" ht="15">
      <c r="J1058" s="87"/>
    </row>
    <row r="1059" spans="10:10" ht="15">
      <c r="J1059" s="87"/>
    </row>
    <row r="1060" spans="10:10" ht="15">
      <c r="J1060" s="87"/>
    </row>
    <row r="1061" spans="10:10" ht="15">
      <c r="J1061" s="87"/>
    </row>
    <row r="1062" spans="10:10" ht="15">
      <c r="J1062" s="87"/>
    </row>
    <row r="1063" spans="10:10" ht="15">
      <c r="J1063" s="87"/>
    </row>
    <row r="1064" spans="10:10" ht="15">
      <c r="J1064" s="87"/>
    </row>
    <row r="1065" spans="10:10" ht="15">
      <c r="J1065" s="87"/>
    </row>
    <row r="1066" spans="10:10" ht="15">
      <c r="J1066" s="87"/>
    </row>
    <row r="1067" spans="10:10" ht="15">
      <c r="J1067" s="87"/>
    </row>
    <row r="1068" spans="10:10" ht="15">
      <c r="J1068" s="87"/>
    </row>
    <row r="1069" spans="10:10" ht="15">
      <c r="J1069" s="87"/>
    </row>
    <row r="1070" spans="10:10" ht="15">
      <c r="J1070" s="87"/>
    </row>
    <row r="1071" spans="10:10" ht="15">
      <c r="J1071" s="87"/>
    </row>
    <row r="1072" spans="10:10" ht="15">
      <c r="J1072" s="87"/>
    </row>
    <row r="1073" spans="10:10" ht="15">
      <c r="J1073" s="87"/>
    </row>
    <row r="1074" spans="10:10" ht="15">
      <c r="J1074" s="87"/>
    </row>
    <row r="1075" spans="10:10" ht="15">
      <c r="J1075" s="87"/>
    </row>
    <row r="1076" spans="10:10" ht="15">
      <c r="J1076" s="87"/>
    </row>
    <row r="1077" spans="10:10" ht="15">
      <c r="J1077" s="87"/>
    </row>
    <row r="1078" spans="10:10" ht="15">
      <c r="J1078" s="87"/>
    </row>
    <row r="1079" spans="10:10" ht="15">
      <c r="J1079" s="87"/>
    </row>
    <row r="1080" spans="10:10" ht="15">
      <c r="J1080" s="87"/>
    </row>
    <row r="1081" spans="10:10" ht="15">
      <c r="J1081" s="87"/>
    </row>
    <row r="1082" spans="10:10" ht="15">
      <c r="J1082" s="87"/>
    </row>
    <row r="1083" spans="10:10" ht="15">
      <c r="J1083" s="87"/>
    </row>
    <row r="1084" spans="10:10" ht="15">
      <c r="J1084" s="87"/>
    </row>
    <row r="1085" spans="10:10" ht="15">
      <c r="J1085" s="87"/>
    </row>
    <row r="1086" spans="10:10" ht="15">
      <c r="J1086" s="87"/>
    </row>
    <row r="1087" spans="10:10" ht="15">
      <c r="J1087" s="87"/>
    </row>
    <row r="1088" spans="10:10" ht="15">
      <c r="J1088" s="87"/>
    </row>
    <row r="1089" spans="10:10" ht="15">
      <c r="J1089" s="87"/>
    </row>
    <row r="1090" spans="10:10" ht="15">
      <c r="J1090" s="87"/>
    </row>
    <row r="1091" spans="10:10" ht="15">
      <c r="J1091" s="87"/>
    </row>
    <row r="1092" spans="10:10" ht="15">
      <c r="J1092" s="87"/>
    </row>
    <row r="1093" spans="10:10" ht="15">
      <c r="J1093" s="87"/>
    </row>
    <row r="1094" spans="10:10" ht="15">
      <c r="J1094" s="87"/>
    </row>
    <row r="1095" spans="10:10" ht="15">
      <c r="J1095" s="87"/>
    </row>
    <row r="1096" spans="10:10" ht="15">
      <c r="J1096" s="87"/>
    </row>
    <row r="1097" spans="10:10" ht="15">
      <c r="J1097" s="87"/>
    </row>
    <row r="1098" spans="10:10" ht="15">
      <c r="J1098" s="87"/>
    </row>
    <row r="1099" spans="10:10" ht="15">
      <c r="J1099" s="87"/>
    </row>
    <row r="1100" spans="10:10" ht="15">
      <c r="J1100" s="87"/>
    </row>
    <row r="1101" spans="10:10" ht="15">
      <c r="J1101" s="87"/>
    </row>
    <row r="1102" spans="10:10" ht="15">
      <c r="J1102" s="87"/>
    </row>
    <row r="1103" spans="10:10" ht="15">
      <c r="J1103" s="87"/>
    </row>
    <row r="1104" spans="10:10" ht="15">
      <c r="J1104" s="87"/>
    </row>
    <row r="1105" spans="10:10" ht="15">
      <c r="J1105" s="87"/>
    </row>
    <row r="1106" spans="10:10" ht="15">
      <c r="J1106" s="87"/>
    </row>
    <row r="1107" spans="10:10" ht="15">
      <c r="J1107" s="87"/>
    </row>
    <row r="1108" spans="10:10" ht="15">
      <c r="J1108" s="87"/>
    </row>
    <row r="1109" spans="10:10" ht="15">
      <c r="J1109" s="87"/>
    </row>
    <row r="1110" spans="10:10" ht="15">
      <c r="J1110" s="87"/>
    </row>
    <row r="1111" spans="10:10" ht="15">
      <c r="J1111" s="87"/>
    </row>
    <row r="1112" spans="10:10" ht="15">
      <c r="J1112" s="87"/>
    </row>
    <row r="1113" spans="10:10" ht="15">
      <c r="J1113" s="87"/>
    </row>
    <row r="1114" spans="10:10" ht="15">
      <c r="J1114" s="87"/>
    </row>
    <row r="1115" spans="10:10" ht="15">
      <c r="J1115" s="87"/>
    </row>
    <row r="1116" spans="10:10" ht="15">
      <c r="J1116" s="87"/>
    </row>
    <row r="1117" spans="10:10" ht="15">
      <c r="J1117" s="87"/>
    </row>
    <row r="1118" spans="10:10" ht="15">
      <c r="J1118" s="87"/>
    </row>
    <row r="1119" spans="10:10" ht="15">
      <c r="J1119" s="87"/>
    </row>
    <row r="1120" spans="10:10" ht="15">
      <c r="J1120" s="87"/>
    </row>
    <row r="1121" spans="10:10" ht="15">
      <c r="J1121" s="87"/>
    </row>
    <row r="1122" spans="10:10" ht="15">
      <c r="J1122" s="87"/>
    </row>
    <row r="1123" spans="10:10" ht="15">
      <c r="J1123" s="87"/>
    </row>
    <row r="1124" spans="10:10" ht="15">
      <c r="J1124" s="87"/>
    </row>
    <row r="1125" spans="10:10" ht="15">
      <c r="J1125" s="87"/>
    </row>
    <row r="1126" spans="10:10" ht="15">
      <c r="J1126" s="87"/>
    </row>
    <row r="1127" spans="10:10" ht="15">
      <c r="J1127" s="87"/>
    </row>
    <row r="1128" spans="10:10" ht="15">
      <c r="J1128" s="87"/>
    </row>
    <row r="1129" spans="10:10" ht="15">
      <c r="J1129" s="87"/>
    </row>
    <row r="1130" spans="10:10" ht="15">
      <c r="J1130" s="87"/>
    </row>
    <row r="1131" spans="10:10" ht="15">
      <c r="J1131" s="87"/>
    </row>
    <row r="1132" spans="10:10" ht="15">
      <c r="J1132" s="87"/>
    </row>
    <row r="1133" spans="10:10" ht="15">
      <c r="J1133" s="87"/>
    </row>
    <row r="1134" spans="10:10" ht="15">
      <c r="J1134" s="87"/>
    </row>
    <row r="1135" spans="10:10" ht="15">
      <c r="J1135" s="87"/>
    </row>
    <row r="1136" spans="10:10" ht="15">
      <c r="J1136" s="87"/>
    </row>
    <row r="1137" spans="10:10" ht="15">
      <c r="J1137" s="87"/>
    </row>
    <row r="1138" spans="10:10" ht="15">
      <c r="J1138" s="87"/>
    </row>
    <row r="1139" spans="10:10" ht="15">
      <c r="J1139" s="87"/>
    </row>
    <row r="1140" spans="10:10" ht="15">
      <c r="J1140" s="87"/>
    </row>
    <row r="1141" spans="10:10" ht="15">
      <c r="J1141" s="87"/>
    </row>
    <row r="1142" spans="10:10" ht="15">
      <c r="J1142" s="87"/>
    </row>
    <row r="1143" spans="10:10" ht="15">
      <c r="J1143" s="87"/>
    </row>
    <row r="1144" spans="10:10" ht="15">
      <c r="J1144" s="87"/>
    </row>
    <row r="1145" spans="10:10" ht="15">
      <c r="J1145" s="87"/>
    </row>
    <row r="1146" spans="10:10" ht="15">
      <c r="J1146" s="87"/>
    </row>
    <row r="1147" spans="10:10" ht="15">
      <c r="J1147" s="87"/>
    </row>
    <row r="1148" spans="10:10" ht="15">
      <c r="J1148" s="87"/>
    </row>
    <row r="1149" spans="10:10" ht="15">
      <c r="J1149" s="87"/>
    </row>
    <row r="1150" spans="10:10" ht="15">
      <c r="J1150" s="87"/>
    </row>
    <row r="1151" spans="10:10" ht="15">
      <c r="J1151" s="87"/>
    </row>
    <row r="1152" spans="10:10" ht="15">
      <c r="J1152" s="87"/>
    </row>
    <row r="1153" spans="10:10" ht="15">
      <c r="J1153" s="87"/>
    </row>
    <row r="1154" spans="10:10" ht="15">
      <c r="J1154" s="87"/>
    </row>
    <row r="1155" spans="10:10" ht="15">
      <c r="J1155" s="87"/>
    </row>
    <row r="1156" spans="10:10" ht="15">
      <c r="J1156" s="87"/>
    </row>
    <row r="1157" spans="10:10" ht="15">
      <c r="J1157" s="87"/>
    </row>
    <row r="1158" spans="10:10" ht="15">
      <c r="J1158" s="87"/>
    </row>
    <row r="1159" spans="10:10" ht="15">
      <c r="J1159" s="87"/>
    </row>
    <row r="1160" spans="10:10" ht="15">
      <c r="J1160" s="87"/>
    </row>
    <row r="1161" spans="10:10" ht="15">
      <c r="J1161" s="87"/>
    </row>
    <row r="1162" spans="10:10" ht="15">
      <c r="J1162" s="87"/>
    </row>
    <row r="1163" spans="10:10" ht="15">
      <c r="J1163" s="87"/>
    </row>
    <row r="1164" spans="10:10" ht="15">
      <c r="J1164" s="87"/>
    </row>
    <row r="1165" spans="10:10" ht="15">
      <c r="J1165" s="87"/>
    </row>
    <row r="1166" spans="10:10" ht="15">
      <c r="J1166" s="87"/>
    </row>
    <row r="1167" spans="10:10" ht="15">
      <c r="J1167" s="87"/>
    </row>
    <row r="1168" spans="10:10" ht="15">
      <c r="J1168" s="87"/>
    </row>
    <row r="1169" spans="10:10" ht="15">
      <c r="J1169" s="87"/>
    </row>
    <row r="1170" spans="10:10" ht="15">
      <c r="J1170" s="87"/>
    </row>
    <row r="1171" spans="10:10" ht="15">
      <c r="J1171" s="87"/>
    </row>
    <row r="1172" spans="10:10" ht="15">
      <c r="J1172" s="87"/>
    </row>
    <row r="1173" spans="10:10" ht="15">
      <c r="J1173" s="87"/>
    </row>
    <row r="1174" spans="10:10" ht="15">
      <c r="J1174" s="87"/>
    </row>
    <row r="1175" spans="10:10" ht="15">
      <c r="J1175" s="87"/>
    </row>
    <row r="1176" spans="10:10" ht="15">
      <c r="J1176" s="87"/>
    </row>
    <row r="1177" spans="10:10" ht="15">
      <c r="J1177" s="87"/>
    </row>
    <row r="1178" spans="10:10" ht="15">
      <c r="J1178" s="87"/>
    </row>
    <row r="1179" spans="10:10" ht="15">
      <c r="J1179" s="87"/>
    </row>
    <row r="1180" spans="10:10" ht="15">
      <c r="J1180" s="87"/>
    </row>
    <row r="1181" spans="10:10" ht="15">
      <c r="J1181" s="87"/>
    </row>
    <row r="1182" spans="10:10" ht="15">
      <c r="J1182" s="87"/>
    </row>
    <row r="1183" spans="10:10" ht="15">
      <c r="J1183" s="87"/>
    </row>
    <row r="1184" spans="10:10" ht="15">
      <c r="J1184" s="87"/>
    </row>
    <row r="1185" spans="10:10" ht="15">
      <c r="J1185" s="87"/>
    </row>
    <row r="1186" spans="10:10" ht="15">
      <c r="J1186" s="87"/>
    </row>
    <row r="1187" spans="10:10" ht="15">
      <c r="J1187" s="87"/>
    </row>
    <row r="1188" spans="10:10" ht="15">
      <c r="J1188" s="87"/>
    </row>
    <row r="1189" spans="10:10" ht="15">
      <c r="J1189" s="87"/>
    </row>
    <row r="1190" spans="10:10" ht="15">
      <c r="J1190" s="87"/>
    </row>
    <row r="1191" spans="10:10" ht="15">
      <c r="J1191" s="87"/>
    </row>
    <row r="1192" spans="10:10" ht="15">
      <c r="J1192" s="87"/>
    </row>
    <row r="1193" spans="10:10" ht="15">
      <c r="J1193" s="87"/>
    </row>
    <row r="1194" spans="10:10" ht="15">
      <c r="J1194" s="87"/>
    </row>
    <row r="1195" spans="10:10" ht="15">
      <c r="J1195" s="87"/>
    </row>
    <row r="1196" spans="10:10" ht="15">
      <c r="J1196" s="87"/>
    </row>
    <row r="1197" spans="10:10" ht="15">
      <c r="J1197" s="87"/>
    </row>
    <row r="1198" spans="10:10" ht="15">
      <c r="J1198" s="87"/>
    </row>
    <row r="1199" spans="10:10" ht="15">
      <c r="J1199" s="87"/>
    </row>
    <row r="1200" spans="10:10" ht="15">
      <c r="J1200" s="87"/>
    </row>
    <row r="1201" spans="10:10" ht="15">
      <c r="J1201" s="87"/>
    </row>
    <row r="1202" spans="10:10" ht="15">
      <c r="J1202" s="87"/>
    </row>
    <row r="1203" spans="10:10" ht="15">
      <c r="J1203" s="87"/>
    </row>
    <row r="1204" spans="10:10" ht="15">
      <c r="J1204" s="87"/>
    </row>
    <row r="1205" spans="10:10" ht="15">
      <c r="J1205" s="87"/>
    </row>
    <row r="1206" spans="10:10" ht="15">
      <c r="J1206" s="87"/>
    </row>
    <row r="1207" spans="10:10" ht="15">
      <c r="J1207" s="87"/>
    </row>
    <row r="1208" spans="10:10" ht="15">
      <c r="J1208" s="87"/>
    </row>
    <row r="1209" spans="10:10" ht="15">
      <c r="J1209" s="87"/>
    </row>
    <row r="1210" spans="10:10" ht="15">
      <c r="J1210" s="87"/>
    </row>
    <row r="1211" spans="10:10" ht="15">
      <c r="J1211" s="87"/>
    </row>
    <row r="1212" spans="10:10" ht="15">
      <c r="J1212" s="87"/>
    </row>
    <row r="1213" spans="10:10" ht="15">
      <c r="J1213" s="87"/>
    </row>
    <row r="1214" spans="10:10" ht="15">
      <c r="J1214" s="87"/>
    </row>
    <row r="1215" spans="10:10" ht="15">
      <c r="J1215" s="87"/>
    </row>
    <row r="1216" spans="10:10" ht="15">
      <c r="J1216" s="87"/>
    </row>
    <row r="1217" spans="10:10" ht="15">
      <c r="J1217" s="87"/>
    </row>
    <row r="1218" spans="10:10" ht="15">
      <c r="J1218" s="87"/>
    </row>
    <row r="1219" spans="10:10" ht="15">
      <c r="J1219" s="87"/>
    </row>
    <row r="1220" spans="10:10" ht="15">
      <c r="J1220" s="87"/>
    </row>
    <row r="1221" spans="10:10" ht="15">
      <c r="J1221" s="87"/>
    </row>
    <row r="1222" spans="10:10" ht="15">
      <c r="J1222" s="87"/>
    </row>
    <row r="1223" spans="10:10" ht="15">
      <c r="J1223" s="87"/>
    </row>
    <row r="1224" spans="10:10" ht="15">
      <c r="J1224" s="87"/>
    </row>
    <row r="1225" spans="10:10" ht="15">
      <c r="J1225" s="87"/>
    </row>
    <row r="1226" spans="10:10" ht="15">
      <c r="J1226" s="87"/>
    </row>
    <row r="1227" spans="10:10" ht="15">
      <c r="J1227" s="87"/>
    </row>
    <row r="1228" spans="10:10" ht="15">
      <c r="J1228" s="87"/>
    </row>
    <row r="1229" spans="10:10" ht="15">
      <c r="J1229" s="87"/>
    </row>
    <row r="1230" spans="10:10" ht="15">
      <c r="J1230" s="87"/>
    </row>
    <row r="1231" spans="10:10" ht="15">
      <c r="J1231" s="87"/>
    </row>
    <row r="1232" spans="10:10" ht="15">
      <c r="J1232" s="87"/>
    </row>
    <row r="1233" spans="10:10" ht="15">
      <c r="J1233" s="87"/>
    </row>
    <row r="1234" spans="10:10" ht="15">
      <c r="J1234" s="87"/>
    </row>
    <row r="1235" spans="10:10" ht="15">
      <c r="J1235" s="87"/>
    </row>
    <row r="1236" spans="10:10" ht="15">
      <c r="J1236" s="87"/>
    </row>
    <row r="1237" spans="10:10" ht="15">
      <c r="J1237" s="87"/>
    </row>
    <row r="1238" spans="10:10" ht="15">
      <c r="J1238" s="87"/>
    </row>
    <row r="1239" spans="10:10" ht="15">
      <c r="J1239" s="87"/>
    </row>
    <row r="1240" spans="10:10" ht="15">
      <c r="J1240" s="87"/>
    </row>
    <row r="1241" spans="10:10" ht="15">
      <c r="J1241" s="87"/>
    </row>
    <row r="1242" spans="10:10" ht="15">
      <c r="J1242" s="87"/>
    </row>
    <row r="1243" spans="10:10" ht="15">
      <c r="J1243" s="87"/>
    </row>
    <row r="1244" spans="10:10" ht="15">
      <c r="J1244" s="87"/>
    </row>
    <row r="1245" spans="10:10" ht="15">
      <c r="J1245" s="87"/>
    </row>
    <row r="1246" spans="10:10" ht="15">
      <c r="J1246" s="87"/>
    </row>
    <row r="1247" spans="10:10" ht="15">
      <c r="J1247" s="87"/>
    </row>
    <row r="1248" spans="10:10" ht="15">
      <c r="J1248" s="87"/>
    </row>
    <row r="1249" spans="10:10" ht="15">
      <c r="J1249" s="87"/>
    </row>
    <row r="1250" spans="10:10" ht="15">
      <c r="J1250" s="87"/>
    </row>
    <row r="1251" spans="10:10" ht="15">
      <c r="J1251" s="87"/>
    </row>
    <row r="1252" spans="10:10" ht="15">
      <c r="J1252" s="87"/>
    </row>
    <row r="1253" spans="10:10" ht="15">
      <c r="J1253" s="87"/>
    </row>
    <row r="1254" spans="10:10" ht="15">
      <c r="J1254" s="87"/>
    </row>
    <row r="1255" spans="10:10" ht="15">
      <c r="J1255" s="87"/>
    </row>
    <row r="1256" spans="10:10" ht="15">
      <c r="J1256" s="87"/>
    </row>
    <row r="1257" spans="10:10" ht="15">
      <c r="J1257" s="87"/>
    </row>
    <row r="1258" spans="10:10" ht="15">
      <c r="J1258" s="87"/>
    </row>
    <row r="1259" spans="10:10" ht="15">
      <c r="J1259" s="87"/>
    </row>
    <row r="1260" spans="10:10" ht="15">
      <c r="J1260" s="87"/>
    </row>
    <row r="1261" spans="10:10" ht="15">
      <c r="J1261" s="87"/>
    </row>
    <row r="1262" spans="10:10" ht="15">
      <c r="J1262" s="87"/>
    </row>
    <row r="1263" spans="10:10" ht="15">
      <c r="J1263" s="87"/>
    </row>
    <row r="1264" spans="10:10" ht="15">
      <c r="J1264" s="87"/>
    </row>
    <row r="1265" spans="10:10" ht="15">
      <c r="J1265" s="87"/>
    </row>
    <row r="1266" spans="10:10" ht="15">
      <c r="J1266" s="87"/>
    </row>
    <row r="1267" spans="10:10" ht="15">
      <c r="J1267" s="87"/>
    </row>
    <row r="1268" spans="10:10" ht="15">
      <c r="J1268" s="87"/>
    </row>
    <row r="1269" spans="10:10" ht="15">
      <c r="J1269" s="87"/>
    </row>
    <row r="1270" spans="10:10" ht="15">
      <c r="J1270" s="87"/>
    </row>
    <row r="1271" spans="10:10" ht="15">
      <c r="J1271" s="87"/>
    </row>
    <row r="1272" spans="10:10" ht="15">
      <c r="J1272" s="87"/>
    </row>
    <row r="1273" spans="10:10" ht="15">
      <c r="J1273" s="87"/>
    </row>
    <row r="1274" spans="10:10" ht="15">
      <c r="J1274" s="87"/>
    </row>
    <row r="1275" spans="10:10" ht="15">
      <c r="J1275" s="87"/>
    </row>
    <row r="1276" spans="10:10" ht="15">
      <c r="J1276" s="87"/>
    </row>
    <row r="1277" spans="10:10" ht="15">
      <c r="J1277" s="87"/>
    </row>
    <row r="1278" spans="10:10" ht="15">
      <c r="J1278" s="87"/>
    </row>
    <row r="1279" spans="10:10" ht="15">
      <c r="J1279" s="87"/>
    </row>
    <row r="1280" spans="10:10" ht="15">
      <c r="J1280" s="87"/>
    </row>
    <row r="1281" spans="10:10" ht="15">
      <c r="J1281" s="87"/>
    </row>
    <row r="1282" spans="10:10" ht="15">
      <c r="J1282" s="87"/>
    </row>
    <row r="1283" spans="10:10" ht="15">
      <c r="J1283" s="87"/>
    </row>
    <row r="1284" spans="10:10" ht="15">
      <c r="J1284" s="87"/>
    </row>
    <row r="1285" spans="10:10" ht="15">
      <c r="J1285" s="87"/>
    </row>
    <row r="1286" spans="10:10" ht="15">
      <c r="J1286" s="87"/>
    </row>
    <row r="1287" spans="10:10" ht="15">
      <c r="J1287" s="87"/>
    </row>
    <row r="1288" spans="10:10" ht="15">
      <c r="J1288" s="87"/>
    </row>
    <row r="1289" spans="10:10" ht="15">
      <c r="J1289" s="87"/>
    </row>
    <row r="1290" spans="10:10" ht="15">
      <c r="J1290" s="87"/>
    </row>
    <row r="1291" spans="10:10" ht="15">
      <c r="J1291" s="87"/>
    </row>
    <row r="1292" spans="10:10" ht="15">
      <c r="J1292" s="87"/>
    </row>
    <row r="1293" spans="10:10" ht="15">
      <c r="J1293" s="87"/>
    </row>
    <row r="1294" spans="10:10" ht="15">
      <c r="J1294" s="87"/>
    </row>
    <row r="1295" spans="10:10" ht="15">
      <c r="J1295" s="87"/>
    </row>
    <row r="1296" spans="10:10" ht="15">
      <c r="J1296" s="87"/>
    </row>
    <row r="1297" spans="10:10" ht="15">
      <c r="J1297" s="87"/>
    </row>
    <row r="1298" spans="10:10" ht="15">
      <c r="J1298" s="87"/>
    </row>
    <row r="1299" spans="10:10" ht="15">
      <c r="J1299" s="87"/>
    </row>
    <row r="1300" spans="10:10" ht="15">
      <c r="J1300" s="87"/>
    </row>
    <row r="1301" spans="10:10" ht="15">
      <c r="J1301" s="87"/>
    </row>
    <row r="1302" spans="10:10" ht="15">
      <c r="J1302" s="87"/>
    </row>
    <row r="1303" spans="10:10" ht="15">
      <c r="J1303" s="87"/>
    </row>
    <row r="1304" spans="10:10" ht="15">
      <c r="J1304" s="87"/>
    </row>
    <row r="1305" spans="10:10" ht="15">
      <c r="J1305" s="87"/>
    </row>
    <row r="1306" spans="10:10" ht="15">
      <c r="J1306" s="87"/>
    </row>
    <row r="1307" spans="10:10" ht="15">
      <c r="J1307" s="87"/>
    </row>
    <row r="1308" spans="10:10" ht="15">
      <c r="J1308" s="87"/>
    </row>
    <row r="1309" spans="10:10" ht="15">
      <c r="J1309" s="87"/>
    </row>
    <row r="1310" spans="10:10" ht="15">
      <c r="J1310" s="87"/>
    </row>
    <row r="1311" spans="10:10" ht="15">
      <c r="J1311" s="87"/>
    </row>
    <row r="1312" spans="10:10" ht="15">
      <c r="J1312" s="87"/>
    </row>
    <row r="1313" spans="10:10" ht="15">
      <c r="J1313" s="87"/>
    </row>
    <row r="1314" spans="10:10" ht="15">
      <c r="J1314" s="87"/>
    </row>
    <row r="1315" spans="10:10" ht="15">
      <c r="J1315" s="87"/>
    </row>
    <row r="1316" spans="10:10" ht="15">
      <c r="J1316" s="87"/>
    </row>
    <row r="1317" spans="10:10" ht="15">
      <c r="J1317" s="87"/>
    </row>
    <row r="1318" spans="10:10" ht="15">
      <c r="J1318" s="87"/>
    </row>
    <row r="1319" spans="10:10" ht="15">
      <c r="J1319" s="87"/>
    </row>
    <row r="1320" spans="10:10" ht="15">
      <c r="J1320" s="87"/>
    </row>
    <row r="1321" spans="10:10" ht="15">
      <c r="J1321" s="87"/>
    </row>
    <row r="1322" spans="10:10" ht="15">
      <c r="J1322" s="87"/>
    </row>
    <row r="1323" spans="10:10" ht="15">
      <c r="J1323" s="87"/>
    </row>
    <row r="1324" spans="10:10" ht="15">
      <c r="J1324" s="87"/>
    </row>
    <row r="1325" spans="10:10" ht="15">
      <c r="J1325" s="87"/>
    </row>
    <row r="1326" spans="10:10" ht="15">
      <c r="J1326" s="87"/>
    </row>
    <row r="1327" spans="10:10" ht="15">
      <c r="J1327" s="87"/>
    </row>
    <row r="1328" spans="10:10" ht="15">
      <c r="J1328" s="87"/>
    </row>
    <row r="1329" spans="10:10" ht="15">
      <c r="J1329" s="87"/>
    </row>
    <row r="1330" spans="10:10" ht="15">
      <c r="J1330" s="87"/>
    </row>
    <row r="1331" spans="10:10" ht="15">
      <c r="J1331" s="87"/>
    </row>
    <row r="1332" spans="10:10" ht="15">
      <c r="J1332" s="87"/>
    </row>
    <row r="1333" spans="10:10" ht="15">
      <c r="J1333" s="87"/>
    </row>
    <row r="1334" spans="10:10" ht="15">
      <c r="J1334" s="87"/>
    </row>
    <row r="1335" spans="10:10" ht="15">
      <c r="J1335" s="87"/>
    </row>
    <row r="1336" spans="10:10" ht="15">
      <c r="J1336" s="87"/>
    </row>
    <row r="1337" spans="10:10" ht="15">
      <c r="J1337" s="87"/>
    </row>
    <row r="1338" spans="10:10" ht="15">
      <c r="J1338" s="87"/>
    </row>
    <row r="1339" spans="10:10" ht="15">
      <c r="J1339" s="87"/>
    </row>
    <row r="1340" spans="10:10" ht="15">
      <c r="J1340" s="87"/>
    </row>
    <row r="1341" spans="10:10" ht="15">
      <c r="J1341" s="87"/>
    </row>
    <row r="1342" spans="10:10" ht="15">
      <c r="J1342" s="87"/>
    </row>
    <row r="1343" spans="10:10" ht="15">
      <c r="J1343" s="87"/>
    </row>
    <row r="1344" spans="10:10" ht="15">
      <c r="J1344" s="87"/>
    </row>
    <row r="1345" spans="10:10" ht="15">
      <c r="J1345" s="87"/>
    </row>
    <row r="1346" spans="10:10" ht="15">
      <c r="J1346" s="87"/>
    </row>
    <row r="1347" spans="10:10" ht="15">
      <c r="J1347" s="87"/>
    </row>
    <row r="1348" spans="10:10" ht="15">
      <c r="J1348" s="87"/>
    </row>
    <row r="1349" spans="10:10" ht="15">
      <c r="J1349" s="87"/>
    </row>
    <row r="1350" spans="10:10" ht="15">
      <c r="J1350" s="87"/>
    </row>
    <row r="1351" spans="10:10" ht="15">
      <c r="J1351" s="87"/>
    </row>
    <row r="1352" spans="10:10" ht="15">
      <c r="J1352" s="87"/>
    </row>
    <row r="1353" spans="10:10" ht="15">
      <c r="J1353" s="87"/>
    </row>
    <row r="1354" spans="10:10" ht="15">
      <c r="J1354" s="87"/>
    </row>
    <row r="1355" spans="10:10" ht="15">
      <c r="J1355" s="87"/>
    </row>
    <row r="1356" spans="10:10" ht="15">
      <c r="J1356" s="87"/>
    </row>
    <row r="1357" spans="10:10" ht="15">
      <c r="J1357" s="87"/>
    </row>
    <row r="1358" spans="10:10" ht="15">
      <c r="J1358" s="87"/>
    </row>
    <row r="1359" spans="10:10" ht="15">
      <c r="J1359" s="87"/>
    </row>
    <row r="1360" spans="10:10" ht="15">
      <c r="J1360" s="87"/>
    </row>
    <row r="1361" spans="10:10" ht="15">
      <c r="J1361" s="87"/>
    </row>
    <row r="1362" spans="10:10" ht="15">
      <c r="J1362" s="87"/>
    </row>
    <row r="1363" spans="10:10" ht="15">
      <c r="J1363" s="87"/>
    </row>
    <row r="1364" spans="10:10" ht="15">
      <c r="J1364" s="87"/>
    </row>
    <row r="1365" spans="10:10" ht="15">
      <c r="J1365" s="87"/>
    </row>
    <row r="1366" spans="10:10" ht="15">
      <c r="J1366" s="87"/>
    </row>
    <row r="1367" spans="10:10" ht="15">
      <c r="J1367" s="87"/>
    </row>
    <row r="1368" spans="10:10" ht="15">
      <c r="J1368" s="87"/>
    </row>
    <row r="1369" spans="10:10" ht="15">
      <c r="J1369" s="87"/>
    </row>
    <row r="1370" spans="10:10" ht="15">
      <c r="J1370" s="87"/>
    </row>
    <row r="1371" spans="10:10" ht="15">
      <c r="J1371" s="87"/>
    </row>
    <row r="1372" spans="10:10" ht="15">
      <c r="J1372" s="87"/>
    </row>
    <row r="1373" spans="10:10" ht="15">
      <c r="J1373" s="87"/>
    </row>
    <row r="1374" spans="10:10" ht="15">
      <c r="J1374" s="87"/>
    </row>
    <row r="1375" spans="10:10" ht="15">
      <c r="J1375" s="87"/>
    </row>
    <row r="1376" spans="10:10" ht="15">
      <c r="J1376" s="87"/>
    </row>
    <row r="1377" spans="10:10" ht="15">
      <c r="J1377" s="87"/>
    </row>
    <row r="1378" spans="10:10" ht="15">
      <c r="J1378" s="87"/>
    </row>
    <row r="1379" spans="10:10" ht="15">
      <c r="J1379" s="87"/>
    </row>
    <row r="1380" spans="10:10" ht="15">
      <c r="J1380" s="87"/>
    </row>
    <row r="1381" spans="10:10" ht="15">
      <c r="J1381" s="87"/>
    </row>
    <row r="1382" spans="10:10" ht="15">
      <c r="J1382" s="87"/>
    </row>
    <row r="1383" spans="10:10" ht="15">
      <c r="J1383" s="87"/>
    </row>
    <row r="1384" spans="10:10" ht="15">
      <c r="J1384" s="87"/>
    </row>
    <row r="1385" spans="10:10" ht="15">
      <c r="J1385" s="87"/>
    </row>
    <row r="1386" spans="10:10" ht="15">
      <c r="J1386" s="87"/>
    </row>
    <row r="1387" spans="10:10" ht="15">
      <c r="J1387" s="87"/>
    </row>
    <row r="1388" spans="10:10" ht="15">
      <c r="J1388" s="87"/>
    </row>
    <row r="1389" spans="10:10" ht="15">
      <c r="J1389" s="87"/>
    </row>
    <row r="1390" spans="10:10" ht="15">
      <c r="J1390" s="87"/>
    </row>
    <row r="1391" spans="10:10" ht="15">
      <c r="J1391" s="87"/>
    </row>
    <row r="1392" spans="10:10" ht="15">
      <c r="J1392" s="87"/>
    </row>
    <row r="1393" spans="10:10" ht="15">
      <c r="J1393" s="87"/>
    </row>
    <row r="1394" spans="10:10" ht="15">
      <c r="J1394" s="87"/>
    </row>
    <row r="1395" spans="10:10" ht="15">
      <c r="J1395" s="87"/>
    </row>
    <row r="1396" spans="10:10" ht="15">
      <c r="J1396" s="87"/>
    </row>
    <row r="1397" spans="10:10" ht="15">
      <c r="J1397" s="87"/>
    </row>
    <row r="1398" spans="10:10" ht="15">
      <c r="J1398" s="87"/>
    </row>
    <row r="1399" spans="10:10" ht="15">
      <c r="J1399" s="87"/>
    </row>
    <row r="1400" spans="10:10" ht="15">
      <c r="J1400" s="87"/>
    </row>
    <row r="1401" spans="10:10" ht="15">
      <c r="J1401" s="87"/>
    </row>
    <row r="1402" spans="10:10" ht="15">
      <c r="J1402" s="87"/>
    </row>
    <row r="1403" spans="10:10" ht="15">
      <c r="J1403" s="87"/>
    </row>
    <row r="1404" spans="10:10" ht="15">
      <c r="J1404" s="87"/>
    </row>
    <row r="1405" spans="10:10" ht="15">
      <c r="J1405" s="87"/>
    </row>
    <row r="1406" spans="10:10" ht="15">
      <c r="J1406" s="87"/>
    </row>
    <row r="1407" spans="10:10" ht="15">
      <c r="J1407" s="87"/>
    </row>
    <row r="1408" spans="10:10" ht="15">
      <c r="J1408" s="87"/>
    </row>
    <row r="1409" spans="10:10" ht="15">
      <c r="J1409" s="87"/>
    </row>
    <row r="1410" spans="10:10" ht="15">
      <c r="J1410" s="87"/>
    </row>
    <row r="1411" spans="10:10" ht="15">
      <c r="J1411" s="87"/>
    </row>
    <row r="1412" spans="10:10" ht="15">
      <c r="J1412" s="87"/>
    </row>
    <row r="1413" spans="10:10" ht="15">
      <c r="J1413" s="87"/>
    </row>
    <row r="1414" spans="10:10" ht="15">
      <c r="J1414" s="87"/>
    </row>
    <row r="1415" spans="10:10" ht="15">
      <c r="J1415" s="87"/>
    </row>
    <row r="1416" spans="10:10" ht="15">
      <c r="J1416" s="87"/>
    </row>
    <row r="1417" spans="10:10" ht="15">
      <c r="J1417" s="87"/>
    </row>
    <row r="1418" spans="10:10" ht="15">
      <c r="J1418" s="87"/>
    </row>
    <row r="1419" spans="10:10" ht="15">
      <c r="J1419" s="87"/>
    </row>
    <row r="1420" spans="10:10" ht="15">
      <c r="J1420" s="87"/>
    </row>
    <row r="1421" spans="10:10" ht="15">
      <c r="J1421" s="87"/>
    </row>
    <row r="1422" spans="10:10" ht="15">
      <c r="J1422" s="87"/>
    </row>
    <row r="1423" spans="10:10" ht="15">
      <c r="J1423" s="87"/>
    </row>
    <row r="1424" spans="10:10" ht="15">
      <c r="J1424" s="87"/>
    </row>
    <row r="1425" spans="10:10" ht="15">
      <c r="J1425" s="87"/>
    </row>
    <row r="1426" spans="10:10" ht="15">
      <c r="J1426" s="87"/>
    </row>
    <row r="1427" spans="10:10" ht="15">
      <c r="J1427" s="87"/>
    </row>
    <row r="1428" spans="10:10" ht="15">
      <c r="J1428" s="87"/>
    </row>
    <row r="1429" spans="10:10" ht="15">
      <c r="J1429" s="87"/>
    </row>
    <row r="1430" spans="10:10" ht="15">
      <c r="J1430" s="87"/>
    </row>
    <row r="1431" spans="10:10" ht="15">
      <c r="J1431" s="87"/>
    </row>
    <row r="1432" spans="10:10" ht="15">
      <c r="J1432" s="87"/>
    </row>
    <row r="1433" spans="10:10" ht="15">
      <c r="J1433" s="87"/>
    </row>
    <row r="1434" spans="10:10" ht="15">
      <c r="J1434" s="87"/>
    </row>
    <row r="1435" spans="10:10" ht="15">
      <c r="J1435" s="87"/>
    </row>
    <row r="1436" spans="10:10" ht="15">
      <c r="J1436" s="87"/>
    </row>
    <row r="1437" spans="10:10" ht="15">
      <c r="J1437" s="87"/>
    </row>
    <row r="1438" spans="10:10" ht="15">
      <c r="J1438" s="87"/>
    </row>
    <row r="1439" spans="10:10" ht="15">
      <c r="J1439" s="87"/>
    </row>
    <row r="1440" spans="10:10" ht="15">
      <c r="J1440" s="87"/>
    </row>
    <row r="1441" spans="10:10" ht="15">
      <c r="J1441" s="87"/>
    </row>
    <row r="1442" spans="10:10" ht="15">
      <c r="J1442" s="87"/>
    </row>
    <row r="1443" spans="10:10" ht="15">
      <c r="J1443" s="87"/>
    </row>
    <row r="1444" spans="10:10" ht="15">
      <c r="J1444" s="87"/>
    </row>
    <row r="1445" spans="10:10" ht="15">
      <c r="J1445" s="87"/>
    </row>
    <row r="1446" spans="10:10" ht="15">
      <c r="J1446" s="87"/>
    </row>
    <row r="1447" spans="10:10" ht="15">
      <c r="J1447" s="87"/>
    </row>
    <row r="1448" spans="10:10" ht="15">
      <c r="J1448" s="87"/>
    </row>
    <row r="1449" spans="10:10" ht="15">
      <c r="J1449" s="87"/>
    </row>
    <row r="1450" spans="10:10" ht="15">
      <c r="J1450" s="87"/>
    </row>
    <row r="1451" spans="10:10" ht="15">
      <c r="J1451" s="87"/>
    </row>
    <row r="1452" spans="10:10" ht="15">
      <c r="J1452" s="87"/>
    </row>
    <row r="1453" spans="10:10" ht="15">
      <c r="J1453" s="87"/>
    </row>
    <row r="1454" spans="10:10" ht="15">
      <c r="J1454" s="87"/>
    </row>
    <row r="1455" spans="10:10" ht="15">
      <c r="J1455" s="87"/>
    </row>
    <row r="1456" spans="10:10" ht="15">
      <c r="J1456" s="87"/>
    </row>
    <row r="1457" spans="10:10" ht="15">
      <c r="J1457" s="87"/>
    </row>
    <row r="1458" spans="10:10" ht="15">
      <c r="J1458" s="87"/>
    </row>
    <row r="1459" spans="10:10" ht="15">
      <c r="J1459" s="87"/>
    </row>
    <row r="1460" spans="10:10" ht="15">
      <c r="J1460" s="87"/>
    </row>
    <row r="1461" spans="10:10" ht="15">
      <c r="J1461" s="87"/>
    </row>
    <row r="1462" spans="10:10" ht="15">
      <c r="J1462" s="87"/>
    </row>
    <row r="1463" spans="10:10" ht="15">
      <c r="J1463" s="87"/>
    </row>
    <row r="1464" spans="10:10" ht="15">
      <c r="J1464" s="87"/>
    </row>
    <row r="1465" spans="10:10" ht="15">
      <c r="J1465" s="87"/>
    </row>
    <row r="1466" spans="10:10" ht="15">
      <c r="J1466" s="87"/>
    </row>
    <row r="1467" spans="10:10" ht="15">
      <c r="J1467" s="87"/>
    </row>
    <row r="1468" spans="10:10" ht="15">
      <c r="J1468" s="87"/>
    </row>
    <row r="1469" spans="10:10" ht="15">
      <c r="J1469" s="87"/>
    </row>
    <row r="1470" spans="10:10" ht="15">
      <c r="J1470" s="87"/>
    </row>
    <row r="1471" spans="10:10" ht="15">
      <c r="J1471" s="87"/>
    </row>
    <row r="1472" spans="10:10" ht="15">
      <c r="J1472" s="87"/>
    </row>
    <row r="1473" spans="10:10" ht="15">
      <c r="J1473" s="87"/>
    </row>
    <row r="1474" spans="10:10" ht="15">
      <c r="J1474" s="87"/>
    </row>
    <row r="1475" spans="10:10" ht="15">
      <c r="J1475" s="87"/>
    </row>
    <row r="1476" spans="10:10" ht="15">
      <c r="J1476" s="87"/>
    </row>
    <row r="1477" spans="10:10" ht="15">
      <c r="J1477" s="87"/>
    </row>
    <row r="1478" spans="10:10" ht="15">
      <c r="J1478" s="87"/>
    </row>
    <row r="1479" spans="10:10" ht="15">
      <c r="J1479" s="87"/>
    </row>
    <row r="1480" spans="10:10" ht="15">
      <c r="J1480" s="87"/>
    </row>
    <row r="1481" spans="10:10" ht="15">
      <c r="J1481" s="87"/>
    </row>
    <row r="1482" spans="10:10" ht="15">
      <c r="J1482" s="87"/>
    </row>
    <row r="1483" spans="10:10" ht="15">
      <c r="J1483" s="87"/>
    </row>
    <row r="1484" spans="10:10" ht="15">
      <c r="J1484" s="87"/>
    </row>
    <row r="1485" spans="10:10" ht="15">
      <c r="J1485" s="87"/>
    </row>
    <row r="1486" spans="10:10" ht="15">
      <c r="J1486" s="87"/>
    </row>
    <row r="1487" spans="10:10" ht="15">
      <c r="J1487" s="87"/>
    </row>
    <row r="1488" spans="10:10" ht="15">
      <c r="J1488" s="87"/>
    </row>
    <row r="1489" spans="10:10" ht="15">
      <c r="J1489" s="87"/>
    </row>
    <row r="1490" spans="10:10" ht="15">
      <c r="J1490" s="87"/>
    </row>
    <row r="1491" spans="10:10" ht="15">
      <c r="J1491" s="87"/>
    </row>
    <row r="1492" spans="10:10" ht="15">
      <c r="J1492" s="87"/>
    </row>
    <row r="1493" spans="10:10" ht="15">
      <c r="J1493" s="87"/>
    </row>
    <row r="1494" spans="10:10" ht="15">
      <c r="J1494" s="87"/>
    </row>
    <row r="1495" spans="10:10" ht="15">
      <c r="J1495" s="87"/>
    </row>
    <row r="1496" spans="10:10" ht="15">
      <c r="J1496" s="87"/>
    </row>
    <row r="1497" spans="10:10" ht="15">
      <c r="J1497" s="87"/>
    </row>
    <row r="1498" spans="10:10" ht="15">
      <c r="J1498" s="87"/>
    </row>
    <row r="1499" spans="10:10" ht="15">
      <c r="J1499" s="87"/>
    </row>
    <row r="1500" spans="10:10" ht="15">
      <c r="J1500" s="87"/>
    </row>
    <row r="1501" spans="10:10" ht="15">
      <c r="J1501" s="87"/>
    </row>
    <row r="1502" spans="10:10" ht="15">
      <c r="J1502" s="87"/>
    </row>
    <row r="1503" spans="10:10" ht="15">
      <c r="J1503" s="87"/>
    </row>
    <row r="1504" spans="10:10" ht="15">
      <c r="J1504" s="87"/>
    </row>
    <row r="1505" spans="10:10" ht="15">
      <c r="J1505" s="87"/>
    </row>
    <row r="1506" spans="10:10" ht="15">
      <c r="J1506" s="87"/>
    </row>
    <row r="1507" spans="10:10" ht="15">
      <c r="J1507" s="87"/>
    </row>
    <row r="1508" spans="10:10" ht="15">
      <c r="J1508" s="87"/>
    </row>
    <row r="1509" spans="10:10" ht="15">
      <c r="J1509" s="87"/>
    </row>
    <row r="1510" spans="10:10" ht="15">
      <c r="J1510" s="87"/>
    </row>
    <row r="1511" spans="10:10" ht="15">
      <c r="J1511" s="87"/>
    </row>
    <row r="1512" spans="10:10" ht="15">
      <c r="J1512" s="87"/>
    </row>
    <row r="1513" spans="10:10" ht="15">
      <c r="J1513" s="87"/>
    </row>
    <row r="1514" spans="10:10" ht="15">
      <c r="J1514" s="87"/>
    </row>
    <row r="1515" spans="10:10" ht="15">
      <c r="J1515" s="87"/>
    </row>
    <row r="1516" spans="10:10" ht="15">
      <c r="J1516" s="87"/>
    </row>
    <row r="1517" spans="10:10" ht="15">
      <c r="J1517" s="87"/>
    </row>
    <row r="1518" spans="10:10" ht="15">
      <c r="J1518" s="87"/>
    </row>
    <row r="1519" spans="10:10" ht="15">
      <c r="J1519" s="87"/>
    </row>
    <row r="1520" spans="10:10" ht="15">
      <c r="J1520" s="87"/>
    </row>
    <row r="1521" spans="10:10" ht="15">
      <c r="J1521" s="87"/>
    </row>
    <row r="1522" spans="10:10" ht="15">
      <c r="J1522" s="87"/>
    </row>
    <row r="1523" spans="10:10" ht="15">
      <c r="J1523" s="87"/>
    </row>
    <row r="1524" spans="10:10" ht="15">
      <c r="J1524" s="87"/>
    </row>
    <row r="1525" spans="10:10" ht="15">
      <c r="J1525" s="87"/>
    </row>
    <row r="1526" spans="10:10" ht="15">
      <c r="J1526" s="87"/>
    </row>
    <row r="1527" spans="10:10" ht="15">
      <c r="J1527" s="87"/>
    </row>
    <row r="1528" spans="10:10" ht="15">
      <c r="J1528" s="87"/>
    </row>
    <row r="1529" spans="10:10" ht="15">
      <c r="J1529" s="87"/>
    </row>
    <row r="1530" spans="10:10" ht="15">
      <c r="J1530" s="87"/>
    </row>
    <row r="1531" spans="10:10" ht="15">
      <c r="J1531" s="87"/>
    </row>
    <row r="1532" spans="10:10" ht="15">
      <c r="J1532" s="87"/>
    </row>
    <row r="1533" spans="10:10" ht="15">
      <c r="J1533" s="87"/>
    </row>
    <row r="1534" spans="10:10" ht="15">
      <c r="J1534" s="87"/>
    </row>
    <row r="1535" spans="10:10" ht="15">
      <c r="J1535" s="87"/>
    </row>
    <row r="1536" spans="10:10" ht="15">
      <c r="J1536" s="87"/>
    </row>
    <row r="1537" spans="10:10" ht="15">
      <c r="J1537" s="87"/>
    </row>
    <row r="1538" spans="10:10" ht="15">
      <c r="J1538" s="87"/>
    </row>
    <row r="1539" spans="10:10" ht="15">
      <c r="J1539" s="87"/>
    </row>
    <row r="1540" spans="10:10" ht="15">
      <c r="J1540" s="87"/>
    </row>
    <row r="1541" spans="10:10" ht="15">
      <c r="J1541" s="87"/>
    </row>
    <row r="1542" spans="10:10" ht="15">
      <c r="J1542" s="87"/>
    </row>
    <row r="1543" spans="10:10" ht="15">
      <c r="J1543" s="87"/>
    </row>
    <row r="1544" spans="10:10" ht="15">
      <c r="J1544" s="87"/>
    </row>
    <row r="1545" spans="10:10" ht="15">
      <c r="J1545" s="87"/>
    </row>
    <row r="1546" spans="10:10" ht="15">
      <c r="J1546" s="87"/>
    </row>
    <row r="1547" spans="10:10" ht="15">
      <c r="J1547" s="87"/>
    </row>
    <row r="1548" spans="10:10" ht="15">
      <c r="J1548" s="87"/>
    </row>
    <row r="1549" spans="10:10" ht="15">
      <c r="J1549" s="87"/>
    </row>
    <row r="1550" spans="10:10" ht="15">
      <c r="J1550" s="87"/>
    </row>
    <row r="1551" spans="10:10" ht="15">
      <c r="J1551" s="87"/>
    </row>
    <row r="1552" spans="10:10" ht="15">
      <c r="J1552" s="87"/>
    </row>
    <row r="1553" spans="10:10" ht="15">
      <c r="J1553" s="87"/>
    </row>
    <row r="1554" spans="10:10" ht="15">
      <c r="J1554" s="87"/>
    </row>
    <row r="1555" spans="10:10" ht="15">
      <c r="J1555" s="87"/>
    </row>
    <row r="1556" spans="10:10" ht="15">
      <c r="J1556" s="87"/>
    </row>
    <row r="1557" spans="10:10" ht="15">
      <c r="J1557" s="87"/>
    </row>
    <row r="1558" spans="10:10" ht="15">
      <c r="J1558" s="87"/>
    </row>
    <row r="1559" spans="10:10" ht="15">
      <c r="J1559" s="87"/>
    </row>
    <row r="1560" spans="10:10" ht="15">
      <c r="J1560" s="87"/>
    </row>
    <row r="1561" spans="10:10" ht="15">
      <c r="J1561" s="87"/>
    </row>
    <row r="1562" spans="10:10" ht="15">
      <c r="J1562" s="87"/>
    </row>
    <row r="1563" spans="10:10" ht="15">
      <c r="J1563" s="87"/>
    </row>
    <row r="1564" spans="10:10" ht="15">
      <c r="J1564" s="87"/>
    </row>
    <row r="1565" spans="10:10" ht="15">
      <c r="J1565" s="87"/>
    </row>
    <row r="1566" spans="10:10" ht="15">
      <c r="J1566" s="87"/>
    </row>
    <row r="1567" spans="10:10" ht="15">
      <c r="J1567" s="87"/>
    </row>
    <row r="1568" spans="10:10" ht="15">
      <c r="J1568" s="87"/>
    </row>
    <row r="1569" spans="10:10" ht="15">
      <c r="J1569" s="87"/>
    </row>
    <row r="1570" spans="10:10" ht="15">
      <c r="J1570" s="87"/>
    </row>
    <row r="1571" spans="10:10" ht="15">
      <c r="J1571" s="87"/>
    </row>
    <row r="1572" spans="10:10" ht="15">
      <c r="J1572" s="87"/>
    </row>
    <row r="1573" spans="10:10" ht="15">
      <c r="J1573" s="87"/>
    </row>
    <row r="1574" spans="10:10" ht="15">
      <c r="J1574" s="87"/>
    </row>
    <row r="1575" spans="10:10" ht="15">
      <c r="J1575" s="87"/>
    </row>
    <row r="1576" spans="10:10" ht="15">
      <c r="J1576" s="87"/>
    </row>
    <row r="1577" spans="10:10" ht="15">
      <c r="J1577" s="87"/>
    </row>
    <row r="1578" spans="10:10" ht="15">
      <c r="J1578" s="87"/>
    </row>
    <row r="1579" spans="10:10" ht="15">
      <c r="J1579" s="87"/>
    </row>
    <row r="1580" spans="10:10" ht="15">
      <c r="J1580" s="87"/>
    </row>
    <row r="1581" spans="10:10" ht="15">
      <c r="J1581" s="87"/>
    </row>
    <row r="1582" spans="10:10" ht="15">
      <c r="J1582" s="87"/>
    </row>
    <row r="1583" spans="10:10" ht="15">
      <c r="J1583" s="87"/>
    </row>
    <row r="1584" spans="10:10" ht="15">
      <c r="J1584" s="87"/>
    </row>
    <row r="1585" spans="10:10" ht="15">
      <c r="J1585" s="87"/>
    </row>
    <row r="1586" spans="10:10" ht="15">
      <c r="J1586" s="87"/>
    </row>
    <row r="1587" spans="10:10" ht="15">
      <c r="J1587" s="87"/>
    </row>
    <row r="1588" spans="10:10" ht="15">
      <c r="J1588" s="87"/>
    </row>
    <row r="1589" spans="10:10" ht="15">
      <c r="J1589" s="87"/>
    </row>
    <row r="1590" spans="10:10" ht="15">
      <c r="J1590" s="87"/>
    </row>
    <row r="1591" spans="10:10" ht="15">
      <c r="J1591" s="87"/>
    </row>
    <row r="1592" spans="10:10" ht="15">
      <c r="J1592" s="87"/>
    </row>
    <row r="1593" spans="10:10" ht="15">
      <c r="J1593" s="87"/>
    </row>
    <row r="1594" spans="10:10" ht="15">
      <c r="J1594" s="87"/>
    </row>
    <row r="1595" spans="10:10" ht="15">
      <c r="J1595" s="87"/>
    </row>
    <row r="1596" spans="10:10" ht="15">
      <c r="J1596" s="87"/>
    </row>
    <row r="1597" spans="10:10" ht="15">
      <c r="J1597" s="87"/>
    </row>
    <row r="1598" spans="10:10" ht="15">
      <c r="J1598" s="87"/>
    </row>
    <row r="1599" spans="10:10" ht="15">
      <c r="J1599" s="87"/>
    </row>
    <row r="1600" spans="10:10" ht="15">
      <c r="J1600" s="87"/>
    </row>
    <row r="1601" spans="10:10" ht="15">
      <c r="J1601" s="87"/>
    </row>
    <row r="1602" spans="10:10" ht="15">
      <c r="J1602" s="87"/>
    </row>
    <row r="1603" spans="10:10" ht="15">
      <c r="J1603" s="87"/>
    </row>
    <row r="1604" spans="10:10" ht="15">
      <c r="J1604" s="87"/>
    </row>
    <row r="1605" spans="10:10" ht="15">
      <c r="J1605" s="87"/>
    </row>
    <row r="1606" spans="10:10" ht="15">
      <c r="J1606" s="87"/>
    </row>
    <row r="1607" spans="10:10" ht="15">
      <c r="J1607" s="87"/>
    </row>
    <row r="1608" spans="10:10" ht="15">
      <c r="J1608" s="87"/>
    </row>
    <row r="1609" spans="10:10" ht="15">
      <c r="J1609" s="87"/>
    </row>
    <row r="1610" spans="10:10" ht="15">
      <c r="J1610" s="87"/>
    </row>
    <row r="1611" spans="10:10" ht="15">
      <c r="J1611" s="87"/>
    </row>
    <row r="1612" spans="10:10" ht="15">
      <c r="J1612" s="87"/>
    </row>
    <row r="1613" spans="10:10" ht="15">
      <c r="J1613" s="87"/>
    </row>
    <row r="1614" spans="10:10" ht="15">
      <c r="J1614" s="87"/>
    </row>
    <row r="1615" spans="10:10" ht="15">
      <c r="J1615" s="87"/>
    </row>
    <row r="1616" spans="10:10" ht="15">
      <c r="J1616" s="87"/>
    </row>
    <row r="1617" spans="10:10" ht="15">
      <c r="J1617" s="87"/>
    </row>
    <row r="1618" spans="10:10" ht="15">
      <c r="J1618" s="87"/>
    </row>
    <row r="1619" spans="10:10" ht="15">
      <c r="J1619" s="87"/>
    </row>
    <row r="1620" spans="10:10" ht="15">
      <c r="J1620" s="87"/>
    </row>
    <row r="1621" spans="10:10" ht="15">
      <c r="J1621" s="87"/>
    </row>
    <row r="1622" spans="10:10" ht="15">
      <c r="J1622" s="87"/>
    </row>
    <row r="1623" spans="10:10" ht="15">
      <c r="J1623" s="87"/>
    </row>
    <row r="1624" spans="10:10" ht="15">
      <c r="J1624" s="87"/>
    </row>
    <row r="1625" spans="10:10" ht="15">
      <c r="J1625" s="87"/>
    </row>
    <row r="1626" spans="10:10" ht="15">
      <c r="J1626" s="87"/>
    </row>
    <row r="1627" spans="10:10" ht="15">
      <c r="J1627" s="87"/>
    </row>
    <row r="1628" spans="10:10" ht="15">
      <c r="J1628" s="87"/>
    </row>
    <row r="1629" spans="10:10" ht="15">
      <c r="J1629" s="87"/>
    </row>
    <row r="1630" spans="10:10" ht="15">
      <c r="J1630" s="87"/>
    </row>
    <row r="1631" spans="10:10" ht="15">
      <c r="J1631" s="87"/>
    </row>
    <row r="1632" spans="10:10" ht="15">
      <c r="J1632" s="87"/>
    </row>
    <row r="1633" spans="10:10" ht="15">
      <c r="J1633" s="87"/>
    </row>
    <row r="1634" spans="10:10" ht="15">
      <c r="J1634" s="87"/>
    </row>
    <row r="1635" spans="10:10" ht="15">
      <c r="J1635" s="87"/>
    </row>
    <row r="1636" spans="10:10" ht="15">
      <c r="J1636" s="87"/>
    </row>
    <row r="1637" spans="10:10" ht="15">
      <c r="J1637" s="87"/>
    </row>
    <row r="1638" spans="10:10" ht="15">
      <c r="J1638" s="87"/>
    </row>
    <row r="1639" spans="10:10" ht="15">
      <c r="J1639" s="87"/>
    </row>
    <row r="1640" spans="10:10" ht="15">
      <c r="J1640" s="87"/>
    </row>
    <row r="1641" spans="10:10" ht="15">
      <c r="J1641" s="87"/>
    </row>
    <row r="1642" spans="10:10" ht="15">
      <c r="J1642" s="87"/>
    </row>
    <row r="1643" spans="10:10" ht="15">
      <c r="J1643" s="87"/>
    </row>
    <row r="1644" spans="10:10" ht="15">
      <c r="J1644" s="87"/>
    </row>
    <row r="1645" spans="10:10" ht="15">
      <c r="J1645" s="87"/>
    </row>
    <row r="1646" spans="10:10" ht="15">
      <c r="J1646" s="87"/>
    </row>
    <row r="1647" spans="10:10" ht="15">
      <c r="J1647" s="87"/>
    </row>
    <row r="1648" spans="10:10" ht="15">
      <c r="J1648" s="87"/>
    </row>
    <row r="1649" spans="10:10" ht="15">
      <c r="J1649" s="87"/>
    </row>
    <row r="1650" spans="10:10" ht="15">
      <c r="J1650" s="87"/>
    </row>
    <row r="1651" spans="10:10" ht="15">
      <c r="J1651" s="87"/>
    </row>
    <row r="1652" spans="10:10" ht="15">
      <c r="J1652" s="87"/>
    </row>
    <row r="1653" spans="10:10" ht="15">
      <c r="J1653" s="87"/>
    </row>
    <row r="1654" spans="10:10" ht="15">
      <c r="J1654" s="87"/>
    </row>
    <row r="1655" spans="10:10" ht="15">
      <c r="J1655" s="87"/>
    </row>
    <row r="1656" spans="10:10" ht="15">
      <c r="J1656" s="87"/>
    </row>
    <row r="1657" spans="10:10" ht="15">
      <c r="J1657" s="87"/>
    </row>
    <row r="1658" spans="10:10" ht="15">
      <c r="J1658" s="87"/>
    </row>
    <row r="1659" spans="10:10" ht="15">
      <c r="J1659" s="87"/>
    </row>
    <row r="1660" spans="10:10" ht="15">
      <c r="J1660" s="87"/>
    </row>
    <row r="1661" spans="10:10" ht="15">
      <c r="J1661" s="87"/>
    </row>
    <row r="1662" spans="10:10" ht="15">
      <c r="J1662" s="87"/>
    </row>
    <row r="1663" spans="10:10" ht="15">
      <c r="J1663" s="87"/>
    </row>
    <row r="1664" spans="10:10" ht="15">
      <c r="J1664" s="87"/>
    </row>
    <row r="1665" spans="10:10" ht="15">
      <c r="J1665" s="87"/>
    </row>
    <row r="1666" spans="10:10" ht="15">
      <c r="J1666" s="87"/>
    </row>
    <row r="1667" spans="10:10" ht="15">
      <c r="J1667" s="87"/>
    </row>
    <row r="1668" spans="10:10" ht="15">
      <c r="J1668" s="87"/>
    </row>
    <row r="1669" spans="10:10" ht="15">
      <c r="J1669" s="87"/>
    </row>
    <row r="1670" spans="10:10" ht="15">
      <c r="J1670" s="87"/>
    </row>
    <row r="1671" spans="10:10" ht="15">
      <c r="J1671" s="87"/>
    </row>
    <row r="1672" spans="10:10" ht="15">
      <c r="J1672" s="87"/>
    </row>
    <row r="1673" spans="10:10" ht="15">
      <c r="J1673" s="87"/>
    </row>
    <row r="1674" spans="10:10" ht="15">
      <c r="J1674" s="87"/>
    </row>
    <row r="1675" spans="10:10" ht="15">
      <c r="J1675" s="87"/>
    </row>
    <row r="1676" spans="10:10" ht="15">
      <c r="J1676" s="87"/>
    </row>
    <row r="1677" spans="10:10" ht="15">
      <c r="J1677" s="87"/>
    </row>
    <row r="1678" spans="10:10" ht="15">
      <c r="J1678" s="87"/>
    </row>
    <row r="1679" spans="10:10" ht="15">
      <c r="J1679" s="87"/>
    </row>
    <row r="1680" spans="10:10" ht="15">
      <c r="J1680" s="87"/>
    </row>
    <row r="1681" spans="10:10" ht="15">
      <c r="J1681" s="87"/>
    </row>
    <row r="1682" spans="10:10" ht="15">
      <c r="J1682" s="87"/>
    </row>
    <row r="1683" spans="10:10" ht="15">
      <c r="J1683" s="87"/>
    </row>
    <row r="1684" spans="10:10" ht="15">
      <c r="J1684" s="87"/>
    </row>
    <row r="1685" spans="10:10" ht="15">
      <c r="J1685" s="87"/>
    </row>
    <row r="1686" spans="10:10" ht="15">
      <c r="J1686" s="87"/>
    </row>
    <row r="1687" spans="10:10" ht="15">
      <c r="J1687" s="87"/>
    </row>
    <row r="1688" spans="10:10" ht="15">
      <c r="J1688" s="87"/>
    </row>
    <row r="1689" spans="10:10" ht="15">
      <c r="J1689" s="87"/>
    </row>
    <row r="1690" spans="10:10" ht="15">
      <c r="J1690" s="87"/>
    </row>
    <row r="1691" spans="10:10" ht="15">
      <c r="J1691" s="87"/>
    </row>
    <row r="1692" spans="10:10" ht="15">
      <c r="J1692" s="87"/>
    </row>
    <row r="1693" spans="10:10" ht="15">
      <c r="J1693" s="87"/>
    </row>
    <row r="1694" spans="10:10" ht="15">
      <c r="J1694" s="87"/>
    </row>
    <row r="1695" spans="10:10" ht="15">
      <c r="J1695" s="87"/>
    </row>
    <row r="1696" spans="10:10" ht="15">
      <c r="J1696" s="87"/>
    </row>
    <row r="1697" spans="10:10" ht="15">
      <c r="J1697" s="87"/>
    </row>
    <row r="1698" spans="10:10" ht="15">
      <c r="J1698" s="87"/>
    </row>
    <row r="1699" spans="10:10" ht="15">
      <c r="J1699" s="87"/>
    </row>
    <row r="1700" spans="10:10" ht="15">
      <c r="J1700" s="87"/>
    </row>
    <row r="1701" spans="10:10" ht="15">
      <c r="J1701" s="87"/>
    </row>
    <row r="1702" spans="10:10" ht="15">
      <c r="J1702" s="87"/>
    </row>
    <row r="1703" spans="10:10" ht="15">
      <c r="J1703" s="87"/>
    </row>
    <row r="1704" spans="10:10" ht="15">
      <c r="J1704" s="87"/>
    </row>
    <row r="1705" spans="10:10" ht="15">
      <c r="J1705" s="87"/>
    </row>
    <row r="1706" spans="10:10" ht="15">
      <c r="J1706" s="87"/>
    </row>
    <row r="1707" spans="10:10" ht="15">
      <c r="J1707" s="87"/>
    </row>
    <row r="1708" spans="10:10" ht="15">
      <c r="J1708" s="87"/>
    </row>
    <row r="1709" spans="10:10" ht="15">
      <c r="J1709" s="87"/>
    </row>
    <row r="1710" spans="10:10" ht="15">
      <c r="J1710" s="87"/>
    </row>
    <row r="1711" spans="10:10" ht="15">
      <c r="J1711" s="87"/>
    </row>
    <row r="1712" spans="10:10" ht="15">
      <c r="J1712" s="87"/>
    </row>
    <row r="1713" spans="10:10" ht="15">
      <c r="J1713" s="87"/>
    </row>
    <row r="1714" spans="10:10" ht="15">
      <c r="J1714" s="87"/>
    </row>
    <row r="1715" spans="10:10" ht="15">
      <c r="J1715" s="87"/>
    </row>
    <row r="1716" spans="10:10" ht="15">
      <c r="J1716" s="87"/>
    </row>
    <row r="1717" spans="10:10" ht="15">
      <c r="J1717" s="87"/>
    </row>
    <row r="1718" spans="10:10" ht="15">
      <c r="J1718" s="87"/>
    </row>
    <row r="1719" spans="10:10" ht="15">
      <c r="J1719" s="87"/>
    </row>
    <row r="1720" spans="10:10" ht="15">
      <c r="J1720" s="87"/>
    </row>
    <row r="1721" spans="10:10" ht="15">
      <c r="J1721" s="87"/>
    </row>
    <row r="1722" spans="10:10" ht="15">
      <c r="J1722" s="87"/>
    </row>
    <row r="1723" spans="10:10" ht="15">
      <c r="J1723" s="87"/>
    </row>
    <row r="1724" spans="10:10" ht="15">
      <c r="J1724" s="87"/>
    </row>
    <row r="1725" spans="10:10" ht="15">
      <c r="J1725" s="87"/>
    </row>
    <row r="1726" spans="10:10" ht="15">
      <c r="J1726" s="87"/>
    </row>
    <row r="1727" spans="10:10" ht="15">
      <c r="J1727" s="87"/>
    </row>
    <row r="1728" spans="10:10" ht="15">
      <c r="J1728" s="87"/>
    </row>
    <row r="1729" spans="10:10" ht="15">
      <c r="J1729" s="87"/>
    </row>
    <row r="1730" spans="10:10" ht="15">
      <c r="J1730" s="87"/>
    </row>
    <row r="1731" spans="10:10" ht="15">
      <c r="J1731" s="87"/>
    </row>
    <row r="1732" spans="10:10" ht="15">
      <c r="J1732" s="87"/>
    </row>
    <row r="1733" spans="10:10" ht="15">
      <c r="J1733" s="87"/>
    </row>
    <row r="1734" spans="10:10" ht="15">
      <c r="J1734" s="87"/>
    </row>
    <row r="1735" spans="10:10" ht="15">
      <c r="J1735" s="87"/>
    </row>
    <row r="1736" spans="10:10" ht="15">
      <c r="J1736" s="87"/>
    </row>
    <row r="1737" spans="10:10" ht="15">
      <c r="J1737" s="87"/>
    </row>
    <row r="1738" spans="10:10" ht="15">
      <c r="J1738" s="87"/>
    </row>
    <row r="1739" spans="10:10" ht="15">
      <c r="J1739" s="87"/>
    </row>
    <row r="1740" spans="10:10" ht="15">
      <c r="J1740" s="87"/>
    </row>
    <row r="1741" spans="10:10" ht="15">
      <c r="J1741" s="87"/>
    </row>
    <row r="1742" spans="10:10" ht="15">
      <c r="J1742" s="87"/>
    </row>
    <row r="1743" spans="10:10" ht="15">
      <c r="J1743" s="87"/>
    </row>
    <row r="1744" spans="10:10" ht="15">
      <c r="J1744" s="87"/>
    </row>
    <row r="1745" spans="10:10" ht="15">
      <c r="J1745" s="87"/>
    </row>
    <row r="1746" spans="10:10" ht="15">
      <c r="J1746" s="87"/>
    </row>
    <row r="1747" spans="10:10" ht="15">
      <c r="J1747" s="87"/>
    </row>
    <row r="1748" spans="10:10" ht="15">
      <c r="J1748" s="87"/>
    </row>
    <row r="1749" spans="10:10" ht="15">
      <c r="J1749" s="87"/>
    </row>
    <row r="1750" spans="10:10" ht="15">
      <c r="J1750" s="87"/>
    </row>
    <row r="1751" spans="10:10" ht="15">
      <c r="J1751" s="87"/>
    </row>
    <row r="1752" spans="10:10" ht="15">
      <c r="J1752" s="87"/>
    </row>
    <row r="1753" spans="10:10" ht="15">
      <c r="J1753" s="87"/>
    </row>
    <row r="1754" spans="10:10" ht="15">
      <c r="J1754" s="87"/>
    </row>
    <row r="1755" spans="10:10" ht="15">
      <c r="J1755" s="87"/>
    </row>
    <row r="1756" spans="10:10" ht="15">
      <c r="J1756" s="87"/>
    </row>
    <row r="1757" spans="10:10" ht="15">
      <c r="J1757" s="87"/>
    </row>
    <row r="1758" spans="10:10" ht="15">
      <c r="J1758" s="87"/>
    </row>
    <row r="1759" spans="10:10" ht="15">
      <c r="J1759" s="87"/>
    </row>
    <row r="1760" spans="10:10" ht="15">
      <c r="J1760" s="87"/>
    </row>
    <row r="1761" spans="10:10" ht="15">
      <c r="J1761" s="87"/>
    </row>
    <row r="1762" spans="10:10" ht="15">
      <c r="J1762" s="87"/>
    </row>
    <row r="1763" spans="10:10" ht="15">
      <c r="J1763" s="87"/>
    </row>
    <row r="1764" spans="10:10" ht="15">
      <c r="J1764" s="87"/>
    </row>
    <row r="1765" spans="10:10" ht="15">
      <c r="J1765" s="87"/>
    </row>
    <row r="1766" spans="10:10" ht="15">
      <c r="J1766" s="87"/>
    </row>
    <row r="1767" spans="10:10" ht="15">
      <c r="J1767" s="87"/>
    </row>
    <row r="1768" spans="10:10" ht="15">
      <c r="J1768" s="87"/>
    </row>
    <row r="1769" spans="10:10" ht="15">
      <c r="J1769" s="87"/>
    </row>
    <row r="1770" spans="10:10" ht="15">
      <c r="J1770" s="87"/>
    </row>
    <row r="1771" spans="10:10" ht="15">
      <c r="J1771" s="87"/>
    </row>
    <row r="1772" spans="10:10" ht="15">
      <c r="J1772" s="87"/>
    </row>
    <row r="1773" spans="10:10" ht="15">
      <c r="J1773" s="87"/>
    </row>
    <row r="1774" spans="10:10" ht="15">
      <c r="J1774" s="87"/>
    </row>
    <row r="1775" spans="10:10" ht="15">
      <c r="J1775" s="87"/>
    </row>
    <row r="1776" spans="10:10" ht="15">
      <c r="J1776" s="87"/>
    </row>
    <row r="1777" spans="10:10" ht="15">
      <c r="J1777" s="87"/>
    </row>
    <row r="1778" spans="10:10" ht="15">
      <c r="J1778" s="87"/>
    </row>
    <row r="1779" spans="10:10" ht="15">
      <c r="J1779" s="87"/>
    </row>
    <row r="1780" spans="10:10" ht="15">
      <c r="J1780" s="87"/>
    </row>
    <row r="1781" spans="10:10" ht="15">
      <c r="J1781" s="87"/>
    </row>
    <row r="1782" spans="10:10" ht="15">
      <c r="J1782" s="87"/>
    </row>
    <row r="1783" spans="10:10" ht="15">
      <c r="J1783" s="87"/>
    </row>
    <row r="1784" spans="10:10" ht="15">
      <c r="J1784" s="87"/>
    </row>
    <row r="1785" spans="10:10" ht="15">
      <c r="J1785" s="87"/>
    </row>
    <row r="1786" spans="10:10" ht="15">
      <c r="J1786" s="87"/>
    </row>
    <row r="1787" spans="10:10" ht="15">
      <c r="J1787" s="87"/>
    </row>
    <row r="1788" spans="10:10" ht="15">
      <c r="J1788" s="87"/>
    </row>
    <row r="1789" spans="10:10" ht="15">
      <c r="J1789" s="87"/>
    </row>
    <row r="1790" spans="10:10" ht="15">
      <c r="J1790" s="87"/>
    </row>
    <row r="1791" spans="10:10" ht="15">
      <c r="J1791" s="87"/>
    </row>
    <row r="1792" spans="10:10" ht="15">
      <c r="J1792" s="87"/>
    </row>
    <row r="1793" spans="10:10" ht="15">
      <c r="J1793" s="87"/>
    </row>
    <row r="1794" spans="10:10" ht="15">
      <c r="J1794" s="87"/>
    </row>
    <row r="1795" spans="10:10" ht="15">
      <c r="J1795" s="87"/>
    </row>
    <row r="1796" spans="10:10" ht="15">
      <c r="J1796" s="87"/>
    </row>
    <row r="1797" spans="10:10" ht="15">
      <c r="J1797" s="87"/>
    </row>
    <row r="1798" spans="10:10" ht="15">
      <c r="J1798" s="87"/>
    </row>
    <row r="1799" spans="10:10" ht="15">
      <c r="J1799" s="87"/>
    </row>
    <row r="1800" spans="10:10" ht="15">
      <c r="J1800" s="87"/>
    </row>
    <row r="1801" spans="10:10" ht="15">
      <c r="J1801" s="87"/>
    </row>
    <row r="1802" spans="10:10" ht="15">
      <c r="J1802" s="87"/>
    </row>
    <row r="1803" spans="10:10" ht="15">
      <c r="J1803" s="87"/>
    </row>
    <row r="1804" spans="10:10" ht="15">
      <c r="J1804" s="87"/>
    </row>
    <row r="1805" spans="10:10" ht="15">
      <c r="J1805" s="87"/>
    </row>
    <row r="1806" spans="10:10" ht="15">
      <c r="J1806" s="87"/>
    </row>
    <row r="1807" spans="10:10" ht="15">
      <c r="J1807" s="87"/>
    </row>
    <row r="1808" spans="10:10" ht="15">
      <c r="J1808" s="87"/>
    </row>
    <row r="1809" spans="10:10" ht="15">
      <c r="J1809" s="87"/>
    </row>
    <row r="1810" spans="10:10" ht="15">
      <c r="J1810" s="87"/>
    </row>
    <row r="1811" spans="10:10" ht="15">
      <c r="J1811" s="87"/>
    </row>
    <row r="1812" spans="10:10" ht="15">
      <c r="J1812" s="87"/>
    </row>
    <row r="1813" spans="10:10" ht="15">
      <c r="J1813" s="87"/>
    </row>
    <row r="1814" spans="10:10" ht="15">
      <c r="J1814" s="87"/>
    </row>
    <row r="1815" spans="10:10" ht="15">
      <c r="J1815" s="87"/>
    </row>
    <row r="1816" spans="10:10" ht="15">
      <c r="J1816" s="87"/>
    </row>
    <row r="1817" spans="10:10" ht="15">
      <c r="J1817" s="87"/>
    </row>
    <row r="1818" spans="10:10" ht="15">
      <c r="J1818" s="87"/>
    </row>
    <row r="1819" spans="10:10" ht="15">
      <c r="J1819" s="87"/>
    </row>
    <row r="1820" spans="10:10" ht="15">
      <c r="J1820" s="87"/>
    </row>
    <row r="1821" spans="10:10" ht="15">
      <c r="J1821" s="87"/>
    </row>
    <row r="1822" spans="10:10" ht="15">
      <c r="J1822" s="87"/>
    </row>
    <row r="1823" spans="10:10" ht="15">
      <c r="J1823" s="87"/>
    </row>
    <row r="1824" spans="10:10" ht="15">
      <c r="J1824" s="87"/>
    </row>
    <row r="1825" spans="10:10" ht="15">
      <c r="J1825" s="87"/>
    </row>
    <row r="1826" spans="10:10" ht="15">
      <c r="J1826" s="87"/>
    </row>
    <row r="1827" spans="10:10" ht="15">
      <c r="J1827" s="87"/>
    </row>
    <row r="1828" spans="10:10" ht="15">
      <c r="J1828" s="87"/>
    </row>
    <row r="1829" spans="10:10" ht="15">
      <c r="J1829" s="87"/>
    </row>
    <row r="1830" spans="10:10" ht="15">
      <c r="J1830" s="87"/>
    </row>
    <row r="1831" spans="10:10" ht="15">
      <c r="J1831" s="87"/>
    </row>
    <row r="1832" spans="10:10" ht="15">
      <c r="J1832" s="87"/>
    </row>
    <row r="1833" spans="10:10" ht="15">
      <c r="J1833" s="87"/>
    </row>
    <row r="1834" spans="10:10" ht="15">
      <c r="J1834" s="87"/>
    </row>
    <row r="1835" spans="10:10" ht="15">
      <c r="J1835" s="87"/>
    </row>
    <row r="1836" spans="10:10" ht="15">
      <c r="J1836" s="87"/>
    </row>
    <row r="1837" spans="10:10" ht="15">
      <c r="J1837" s="87"/>
    </row>
    <row r="1838" spans="10:10" ht="15">
      <c r="J1838" s="87"/>
    </row>
    <row r="1839" spans="10:10" ht="15">
      <c r="J1839" s="87"/>
    </row>
    <row r="1840" spans="10:10" ht="15">
      <c r="J1840" s="87"/>
    </row>
    <row r="1841" spans="10:10" ht="15">
      <c r="J1841" s="87"/>
    </row>
    <row r="1842" spans="10:10" ht="15">
      <c r="J1842" s="87"/>
    </row>
    <row r="1843" spans="10:10" ht="15">
      <c r="J1843" s="87"/>
    </row>
    <row r="1844" spans="10:10" ht="15">
      <c r="J1844" s="87"/>
    </row>
    <row r="1845" spans="10:10" ht="15">
      <c r="J1845" s="87"/>
    </row>
    <row r="1846" spans="10:10" ht="15">
      <c r="J1846" s="87"/>
    </row>
    <row r="1847" spans="10:10" ht="15">
      <c r="J1847" s="87"/>
    </row>
    <row r="1848" spans="10:10" ht="15">
      <c r="J1848" s="87"/>
    </row>
    <row r="1849" spans="10:10" ht="15">
      <c r="J1849" s="87"/>
    </row>
    <row r="1850" spans="10:10" ht="15">
      <c r="J1850" s="87"/>
    </row>
    <row r="1851" spans="10:10" ht="15">
      <c r="J1851" s="87"/>
    </row>
    <row r="1852" spans="10:10" ht="15">
      <c r="J1852" s="87"/>
    </row>
    <row r="1853" spans="10:10" ht="15">
      <c r="J1853" s="87"/>
    </row>
    <row r="1854" spans="10:10" ht="15">
      <c r="J1854" s="87"/>
    </row>
    <row r="1855" spans="10:10" ht="15">
      <c r="J1855" s="87"/>
    </row>
    <row r="1856" spans="10:10" ht="15">
      <c r="J1856" s="87"/>
    </row>
    <row r="1857" spans="10:10" ht="15">
      <c r="J1857" s="87"/>
    </row>
    <row r="1858" spans="10:10" ht="15">
      <c r="J1858" s="87"/>
    </row>
    <row r="1859" spans="10:10" ht="15">
      <c r="J1859" s="87"/>
    </row>
    <row r="1860" spans="10:10" ht="15">
      <c r="J1860" s="87"/>
    </row>
    <row r="1861" spans="10:10" ht="15">
      <c r="J1861" s="87"/>
    </row>
    <row r="1862" spans="10:10" ht="15">
      <c r="J1862" s="87"/>
    </row>
    <row r="1863" spans="10:10" ht="15">
      <c r="J1863" s="87"/>
    </row>
    <row r="1864" spans="10:10" ht="15">
      <c r="J1864" s="87"/>
    </row>
    <row r="1865" spans="10:10" ht="15">
      <c r="J1865" s="87"/>
    </row>
    <row r="1866" spans="10:10" ht="15">
      <c r="J1866" s="87"/>
    </row>
    <row r="1867" spans="10:10" ht="15">
      <c r="J1867" s="87"/>
    </row>
    <row r="1868" spans="10:10" ht="15">
      <c r="J1868" s="87"/>
    </row>
    <row r="1869" spans="10:10" ht="15">
      <c r="J1869" s="87"/>
    </row>
    <row r="1870" spans="10:10" ht="15">
      <c r="J1870" s="87"/>
    </row>
    <row r="1871" spans="10:10" ht="15">
      <c r="J1871" s="87"/>
    </row>
    <row r="1872" spans="10:10" ht="15">
      <c r="J1872" s="87"/>
    </row>
    <row r="1873" spans="10:10" ht="15">
      <c r="J1873" s="87"/>
    </row>
    <row r="1874" spans="10:10" ht="15">
      <c r="J1874" s="87"/>
    </row>
    <row r="1875" spans="10:10" ht="15">
      <c r="J1875" s="87"/>
    </row>
    <row r="1876" spans="10:10" ht="15">
      <c r="J1876" s="87"/>
    </row>
    <row r="1877" spans="10:10" ht="15">
      <c r="J1877" s="87"/>
    </row>
    <row r="1878" spans="10:10" ht="15">
      <c r="J1878" s="87"/>
    </row>
    <row r="1879" spans="10:10" ht="15">
      <c r="J1879" s="87"/>
    </row>
    <row r="1880" spans="10:10" ht="15">
      <c r="J1880" s="87"/>
    </row>
    <row r="1881" spans="10:10" ht="15">
      <c r="J1881" s="87"/>
    </row>
    <row r="1882" spans="10:10" ht="15">
      <c r="J1882" s="87"/>
    </row>
    <row r="1883" spans="10:10" ht="15">
      <c r="J1883" s="87"/>
    </row>
    <row r="1884" spans="10:10" ht="15">
      <c r="J1884" s="87"/>
    </row>
    <row r="1885" spans="10:10" ht="15">
      <c r="J1885" s="87"/>
    </row>
    <row r="1886" spans="10:10" ht="15">
      <c r="J1886" s="87"/>
    </row>
    <row r="1887" spans="10:10" ht="15">
      <c r="J1887" s="87"/>
    </row>
    <row r="1888" spans="10:10" ht="15">
      <c r="J1888" s="87"/>
    </row>
    <row r="1889" spans="10:10" ht="15">
      <c r="J1889" s="87"/>
    </row>
    <row r="1890" spans="10:10" ht="15">
      <c r="J1890" s="87"/>
    </row>
    <row r="1891" spans="10:10" ht="15">
      <c r="J1891" s="87"/>
    </row>
    <row r="1892" spans="10:10" ht="15">
      <c r="J1892" s="87"/>
    </row>
    <row r="1893" spans="10:10" ht="15">
      <c r="J1893" s="87"/>
    </row>
    <row r="1894" spans="10:10" ht="15">
      <c r="J1894" s="87"/>
    </row>
    <row r="1895" spans="10:10" ht="15">
      <c r="J1895" s="87"/>
    </row>
    <row r="1896" spans="10:10" ht="15">
      <c r="J1896" s="87"/>
    </row>
    <row r="1897" spans="10:10" ht="15">
      <c r="J1897" s="87"/>
    </row>
    <row r="1898" spans="10:10" ht="15">
      <c r="J1898" s="87"/>
    </row>
    <row r="1899" spans="10:10" ht="15">
      <c r="J1899" s="87"/>
    </row>
    <row r="1900" spans="10:10" ht="15">
      <c r="J1900" s="87"/>
    </row>
    <row r="1901" spans="10:10" ht="15">
      <c r="J1901" s="87"/>
    </row>
    <row r="1902" spans="10:10" ht="15">
      <c r="J1902" s="87"/>
    </row>
    <row r="1903" spans="10:10" ht="15">
      <c r="J1903" s="87"/>
    </row>
    <row r="1904" spans="10:10" ht="15">
      <c r="J1904" s="87"/>
    </row>
    <row r="1905" spans="10:10" ht="15">
      <c r="J1905" s="87"/>
    </row>
    <row r="1906" spans="10:10" ht="15">
      <c r="J1906" s="87"/>
    </row>
    <row r="1907" spans="10:10" ht="15">
      <c r="J1907" s="87"/>
    </row>
    <row r="1908" spans="10:10" ht="15">
      <c r="J1908" s="87"/>
    </row>
    <row r="1909" spans="10:10" ht="15">
      <c r="J1909" s="87"/>
    </row>
    <row r="1910" spans="10:10" ht="15">
      <c r="J1910" s="87"/>
    </row>
    <row r="1911" spans="10:10" ht="15">
      <c r="J1911" s="87"/>
    </row>
    <row r="1912" spans="10:10" ht="15">
      <c r="J1912" s="87"/>
    </row>
    <row r="1913" spans="10:10" ht="15">
      <c r="J1913" s="87"/>
    </row>
    <row r="1914" spans="10:10" ht="15">
      <c r="J1914" s="87"/>
    </row>
    <row r="1915" spans="10:10" ht="15">
      <c r="J1915" s="87"/>
    </row>
    <row r="1916" spans="10:10" ht="15">
      <c r="J1916" s="87"/>
    </row>
    <row r="1917" spans="10:10" ht="15">
      <c r="J1917" s="87"/>
    </row>
    <row r="1918" spans="10:10" ht="15">
      <c r="J1918" s="87"/>
    </row>
    <row r="1919" spans="10:10" ht="15">
      <c r="J1919" s="87"/>
    </row>
    <row r="1920" spans="10:10" ht="15">
      <c r="J1920" s="87"/>
    </row>
    <row r="1921" spans="10:10" ht="15">
      <c r="J1921" s="87"/>
    </row>
    <row r="1922" spans="10:10" ht="15">
      <c r="J1922" s="87"/>
    </row>
    <row r="1923" spans="10:10" ht="15">
      <c r="J1923" s="87"/>
    </row>
    <row r="1924" spans="10:10" ht="15">
      <c r="J1924" s="87"/>
    </row>
    <row r="1925" spans="10:10" ht="15">
      <c r="J1925" s="87"/>
    </row>
    <row r="1926" spans="10:10" ht="15">
      <c r="J1926" s="87"/>
    </row>
    <row r="1927" spans="10:10" ht="15">
      <c r="J1927" s="87"/>
    </row>
    <row r="1928" spans="10:10" ht="15">
      <c r="J1928" s="87"/>
    </row>
    <row r="1929" spans="10:10" ht="15">
      <c r="J1929" s="87"/>
    </row>
    <row r="1930" spans="10:10" ht="15">
      <c r="J1930" s="87"/>
    </row>
    <row r="1931" spans="10:10" ht="15">
      <c r="J1931" s="87"/>
    </row>
    <row r="1932" spans="10:10" ht="15">
      <c r="J1932" s="87"/>
    </row>
    <row r="1933" spans="10:10" ht="15">
      <c r="J1933" s="87"/>
    </row>
    <row r="1934" spans="10:10" ht="15">
      <c r="J1934" s="87"/>
    </row>
    <row r="1935" spans="10:10" ht="15">
      <c r="J1935" s="87"/>
    </row>
    <row r="1936" spans="10:10" ht="15">
      <c r="J1936" s="87"/>
    </row>
    <row r="1937" spans="10:10" ht="15">
      <c r="J1937" s="87"/>
    </row>
    <row r="1938" spans="10:10" ht="15">
      <c r="J1938" s="87"/>
    </row>
    <row r="1939" spans="10:10" ht="15">
      <c r="J1939" s="87"/>
    </row>
    <row r="1940" spans="10:10" ht="15">
      <c r="J1940" s="87"/>
    </row>
    <row r="1941" spans="10:10" ht="15">
      <c r="J1941" s="87"/>
    </row>
    <row r="1942" spans="10:10" ht="15">
      <c r="J1942" s="87"/>
    </row>
    <row r="1943" spans="10:10" ht="15">
      <c r="J1943" s="87"/>
    </row>
    <row r="1944" spans="10:10" ht="15">
      <c r="J1944" s="87"/>
    </row>
    <row r="1945" spans="10:10" ht="15">
      <c r="J1945" s="87"/>
    </row>
    <row r="1946" spans="10:10" ht="15">
      <c r="J1946" s="87"/>
    </row>
    <row r="1947" spans="10:10" ht="15">
      <c r="J1947" s="87"/>
    </row>
    <row r="1948" spans="10:10" ht="15">
      <c r="J1948" s="87"/>
    </row>
    <row r="1949" spans="10:10" ht="15">
      <c r="J1949" s="87"/>
    </row>
    <row r="1950" spans="10:10" ht="15">
      <c r="J1950" s="87"/>
    </row>
    <row r="1951" spans="10:10" ht="15">
      <c r="J1951" s="87"/>
    </row>
    <row r="1952" spans="10:10" ht="15">
      <c r="J1952" s="87"/>
    </row>
    <row r="1953" spans="10:10" ht="15">
      <c r="J1953" s="87"/>
    </row>
    <row r="1954" spans="10:10" ht="15">
      <c r="J1954" s="87"/>
    </row>
    <row r="1955" spans="10:10" ht="15">
      <c r="J1955" s="87"/>
    </row>
    <row r="1956" spans="10:10" ht="15">
      <c r="J1956" s="87"/>
    </row>
    <row r="1957" spans="10:10" ht="15">
      <c r="J1957" s="87"/>
    </row>
    <row r="1958" spans="10:10" ht="15">
      <c r="J1958" s="87"/>
    </row>
    <row r="1959" spans="10:10" ht="15">
      <c r="J1959" s="87"/>
    </row>
    <row r="1960" spans="10:10" ht="15">
      <c r="J1960" s="87"/>
    </row>
    <row r="1961" spans="10:10" ht="15">
      <c r="J1961" s="87"/>
    </row>
    <row r="1962" spans="10:10" ht="15">
      <c r="J1962" s="87"/>
    </row>
    <row r="1963" spans="10:10" ht="15">
      <c r="J1963" s="87"/>
    </row>
    <row r="1964" spans="10:10" ht="15">
      <c r="J1964" s="87"/>
    </row>
    <row r="1965" spans="10:10" ht="15">
      <c r="J1965" s="87"/>
    </row>
    <row r="1966" spans="10:10" ht="15">
      <c r="J1966" s="87"/>
    </row>
    <row r="1967" spans="10:10" ht="15">
      <c r="J1967" s="87"/>
    </row>
    <row r="1968" spans="10:10" ht="15">
      <c r="J1968" s="87"/>
    </row>
    <row r="1969" spans="10:10" ht="15">
      <c r="J1969" s="87"/>
    </row>
    <row r="1970" spans="10:10" ht="15">
      <c r="J1970" s="87"/>
    </row>
    <row r="1971" spans="10:10" ht="15">
      <c r="J1971" s="87"/>
    </row>
    <row r="1972" spans="10:10" ht="15">
      <c r="J1972" s="87"/>
    </row>
    <row r="1973" spans="10:10" ht="15">
      <c r="J1973" s="87"/>
    </row>
    <row r="1974" spans="10:10" ht="15">
      <c r="J1974" s="87"/>
    </row>
    <row r="1975" spans="10:10" ht="15">
      <c r="J1975" s="87"/>
    </row>
    <row r="1976" spans="10:10" ht="15">
      <c r="J1976" s="87"/>
    </row>
    <row r="1977" spans="10:10" ht="15">
      <c r="J1977" s="87"/>
    </row>
    <row r="1978" spans="10:10" ht="15">
      <c r="J1978" s="87"/>
    </row>
    <row r="1979" spans="10:10" ht="15">
      <c r="J1979" s="87"/>
    </row>
    <row r="1980" spans="10:10" ht="15">
      <c r="J1980" s="87"/>
    </row>
    <row r="1981" spans="10:10" ht="15">
      <c r="J1981" s="87"/>
    </row>
    <row r="1982" spans="10:10" ht="15">
      <c r="J1982" s="87"/>
    </row>
    <row r="1983" spans="10:10" ht="15">
      <c r="J1983" s="87"/>
    </row>
    <row r="1984" spans="10:10" ht="15">
      <c r="J1984" s="87"/>
    </row>
    <row r="1985" spans="10:10" ht="15">
      <c r="J1985" s="87"/>
    </row>
    <row r="1986" spans="10:10" ht="15">
      <c r="J1986" s="87"/>
    </row>
    <row r="1987" spans="10:10" ht="15">
      <c r="J1987" s="87"/>
    </row>
    <row r="1988" spans="10:10" ht="15">
      <c r="J1988" s="87"/>
    </row>
    <row r="1989" spans="10:10" ht="15">
      <c r="J1989" s="87"/>
    </row>
    <row r="1990" spans="10:10" ht="15">
      <c r="J1990" s="87"/>
    </row>
    <row r="1991" spans="10:10" ht="15">
      <c r="J1991" s="87"/>
    </row>
    <row r="1992" spans="10:10" ht="15">
      <c r="J1992" s="87"/>
    </row>
    <row r="1993" spans="10:10" ht="15">
      <c r="J1993" s="87"/>
    </row>
    <row r="1994" spans="10:10" ht="15">
      <c r="J1994" s="87"/>
    </row>
    <row r="1995" spans="10:10" ht="15">
      <c r="J1995" s="87"/>
    </row>
    <row r="1996" spans="10:10" ht="15">
      <c r="J1996" s="87"/>
    </row>
    <row r="1997" spans="10:10" ht="15">
      <c r="J1997" s="87"/>
    </row>
    <row r="1998" spans="10:10" ht="15">
      <c r="J1998" s="87"/>
    </row>
    <row r="1999" spans="10:10" ht="15">
      <c r="J1999" s="87"/>
    </row>
    <row r="2000" spans="10:10" ht="15">
      <c r="J2000" s="87"/>
    </row>
    <row r="2001" spans="10:10" ht="15">
      <c r="J2001" s="87"/>
    </row>
    <row r="2002" spans="10:10" ht="15">
      <c r="J2002" s="87"/>
    </row>
    <row r="2003" spans="10:10" ht="15">
      <c r="J2003" s="87"/>
    </row>
    <row r="2004" spans="10:10" ht="15">
      <c r="J2004" s="87"/>
    </row>
    <row r="2005" spans="10:10" ht="15">
      <c r="J2005" s="87"/>
    </row>
    <row r="2006" spans="10:10" ht="15">
      <c r="J2006" s="87"/>
    </row>
    <row r="2007" spans="10:10" ht="15">
      <c r="J2007" s="87"/>
    </row>
    <row r="2008" spans="10:10" ht="15">
      <c r="J2008" s="87"/>
    </row>
    <row r="2009" spans="10:10" ht="15">
      <c r="J2009" s="87"/>
    </row>
    <row r="2010" spans="10:10" ht="15">
      <c r="J2010" s="87"/>
    </row>
    <row r="2011" spans="10:10" ht="15">
      <c r="J2011" s="87"/>
    </row>
    <row r="2012" spans="10:10" ht="15">
      <c r="J2012" s="87"/>
    </row>
    <row r="2013" spans="10:10" ht="15">
      <c r="J2013" s="87"/>
    </row>
    <row r="2014" spans="10:10" ht="15">
      <c r="J2014" s="87"/>
    </row>
    <row r="2015" spans="10:10" ht="15">
      <c r="J2015" s="87"/>
    </row>
    <row r="2016" spans="10:10" ht="15">
      <c r="J2016" s="87"/>
    </row>
    <row r="2017" spans="10:10" ht="15">
      <c r="J2017" s="87"/>
    </row>
    <row r="2018" spans="10:10" ht="15">
      <c r="J2018" s="87"/>
    </row>
    <row r="2019" spans="10:10" ht="15">
      <c r="J2019" s="87"/>
    </row>
    <row r="2020" spans="10:10" ht="15">
      <c r="J2020" s="87"/>
    </row>
    <row r="2021" spans="10:10" ht="15">
      <c r="J2021" s="87"/>
    </row>
    <row r="2022" spans="10:10" ht="15">
      <c r="J2022" s="87"/>
    </row>
    <row r="2023" spans="10:10" ht="15">
      <c r="J2023" s="87"/>
    </row>
    <row r="2024" spans="10:10" ht="15">
      <c r="J2024" s="87"/>
    </row>
    <row r="2025" spans="10:10" ht="15">
      <c r="J2025" s="87"/>
    </row>
    <row r="2026" spans="10:10" ht="15">
      <c r="J2026" s="87"/>
    </row>
    <row r="2027" spans="10:10" ht="15">
      <c r="J2027" s="87"/>
    </row>
    <row r="2028" spans="10:10" ht="15">
      <c r="J2028" s="87"/>
    </row>
    <row r="2029" spans="10:10" ht="15">
      <c r="J2029" s="87"/>
    </row>
    <row r="2030" spans="10:10" ht="15">
      <c r="J2030" s="87"/>
    </row>
    <row r="2031" spans="10:10" ht="15">
      <c r="J2031" s="87"/>
    </row>
    <row r="2032" spans="10:10" ht="15">
      <c r="J2032" s="87"/>
    </row>
    <row r="2033" spans="10:10" ht="15">
      <c r="J2033" s="87"/>
    </row>
    <row r="2034" spans="10:10" ht="15">
      <c r="J2034" s="87"/>
    </row>
    <row r="2035" spans="10:10" ht="15">
      <c r="J2035" s="87"/>
    </row>
    <row r="2036" spans="10:10" ht="15">
      <c r="J2036" s="87"/>
    </row>
    <row r="2037" spans="10:10" ht="15">
      <c r="J2037" s="87"/>
    </row>
    <row r="2038" spans="10:10" ht="15">
      <c r="J2038" s="87"/>
    </row>
    <row r="2039" spans="10:10" ht="15">
      <c r="J2039" s="87"/>
    </row>
    <row r="2040" spans="10:10" ht="15">
      <c r="J2040" s="87"/>
    </row>
    <row r="2041" spans="10:10" ht="15">
      <c r="J2041" s="87"/>
    </row>
    <row r="2042" spans="10:10" ht="15">
      <c r="J2042" s="87"/>
    </row>
    <row r="2043" spans="10:10" ht="15">
      <c r="J2043" s="87"/>
    </row>
    <row r="2044" spans="10:10" ht="15">
      <c r="J2044" s="87"/>
    </row>
    <row r="2045" spans="10:10" ht="15">
      <c r="J2045" s="87"/>
    </row>
    <row r="2046" spans="10:10" ht="15">
      <c r="J2046" s="87"/>
    </row>
    <row r="2047" spans="10:10" ht="15">
      <c r="J2047" s="87"/>
    </row>
    <row r="2048" spans="10:10" ht="15">
      <c r="J2048" s="87"/>
    </row>
    <row r="2049" spans="10:10" ht="15">
      <c r="J2049" s="87"/>
    </row>
    <row r="2050" spans="10:10" ht="15">
      <c r="J2050" s="87"/>
    </row>
    <row r="2051" spans="10:10" ht="15">
      <c r="J2051" s="87"/>
    </row>
    <row r="2052" spans="10:10" ht="15">
      <c r="J2052" s="87"/>
    </row>
    <row r="2053" spans="10:10" ht="15">
      <c r="J2053" s="87"/>
    </row>
    <row r="2054" spans="10:10" ht="15">
      <c r="J2054" s="87"/>
    </row>
    <row r="2055" spans="10:10" ht="15">
      <c r="J2055" s="87"/>
    </row>
    <row r="2056" spans="10:10" ht="15">
      <c r="J2056" s="87"/>
    </row>
    <row r="2057" spans="10:10" ht="15">
      <c r="J2057" s="87"/>
    </row>
    <row r="2058" spans="10:10" ht="15">
      <c r="J2058" s="87"/>
    </row>
    <row r="2059" spans="10:10" ht="15">
      <c r="J2059" s="87"/>
    </row>
    <row r="2060" spans="10:10" ht="15">
      <c r="J2060" s="87"/>
    </row>
    <row r="2061" spans="10:10" ht="15">
      <c r="J2061" s="87"/>
    </row>
    <row r="2062" spans="10:10" ht="15">
      <c r="J2062" s="87"/>
    </row>
    <row r="2063" spans="10:10" ht="15">
      <c r="J2063" s="87"/>
    </row>
    <row r="2064" spans="10:10" ht="15">
      <c r="J2064" s="87"/>
    </row>
    <row r="2065" spans="10:10" ht="15">
      <c r="J2065" s="87"/>
    </row>
    <row r="2066" spans="10:10" ht="15">
      <c r="J2066" s="87"/>
    </row>
    <row r="2067" spans="10:10" ht="15">
      <c r="J2067" s="87"/>
    </row>
    <row r="2068" spans="10:10" ht="15">
      <c r="J2068" s="87"/>
    </row>
    <row r="2069" spans="10:10" ht="15">
      <c r="J2069" s="87"/>
    </row>
    <row r="2070" spans="10:10" ht="15">
      <c r="J2070" s="87"/>
    </row>
    <row r="2071" spans="10:10" ht="15">
      <c r="J2071" s="87"/>
    </row>
    <row r="2072" spans="10:10" ht="15">
      <c r="J2072" s="87"/>
    </row>
    <row r="2073" spans="10:10" ht="15">
      <c r="J2073" s="87"/>
    </row>
    <row r="2074" spans="10:10" ht="15">
      <c r="J2074" s="87"/>
    </row>
    <row r="2075" spans="10:10" ht="15">
      <c r="J2075" s="87"/>
    </row>
    <row r="2076" spans="10:10" ht="15">
      <c r="J2076" s="87"/>
    </row>
    <row r="2077" spans="10:10" ht="15">
      <c r="J2077" s="87"/>
    </row>
    <row r="2078" spans="10:10" ht="15">
      <c r="J2078" s="87"/>
    </row>
    <row r="2079" spans="10:10" ht="15">
      <c r="J2079" s="87"/>
    </row>
    <row r="2080" spans="10:10" ht="15">
      <c r="J2080" s="87"/>
    </row>
    <row r="2081" spans="10:10" ht="15">
      <c r="J2081" s="87"/>
    </row>
    <row r="2082" spans="10:10" ht="15">
      <c r="J2082" s="87"/>
    </row>
    <row r="2083" spans="10:10" ht="15">
      <c r="J2083" s="87"/>
    </row>
    <row r="2084" spans="10:10" ht="15">
      <c r="J2084" s="87"/>
    </row>
    <row r="2085" spans="10:10" ht="15">
      <c r="J2085" s="87"/>
    </row>
    <row r="2086" spans="10:10" ht="15">
      <c r="J2086" s="87"/>
    </row>
    <row r="2087" spans="10:10" ht="15">
      <c r="J2087" s="87"/>
    </row>
    <row r="2088" spans="10:10" ht="15">
      <c r="J2088" s="87"/>
    </row>
    <row r="2089" spans="10:10" ht="15">
      <c r="J2089" s="87"/>
    </row>
    <row r="2090" spans="10:10" ht="15">
      <c r="J2090" s="87"/>
    </row>
    <row r="2091" spans="10:10" ht="15">
      <c r="J2091" s="87"/>
    </row>
    <row r="2092" spans="10:10" ht="15">
      <c r="J2092" s="87"/>
    </row>
    <row r="2093" spans="10:10" ht="15">
      <c r="J2093" s="87"/>
    </row>
    <row r="2094" spans="10:10" ht="15">
      <c r="J2094" s="87"/>
    </row>
    <row r="2095" spans="10:10" ht="15">
      <c r="J2095" s="87"/>
    </row>
    <row r="2096" spans="10:10" ht="15">
      <c r="J2096" s="87"/>
    </row>
    <row r="2097" spans="10:10" ht="15">
      <c r="J2097" s="87"/>
    </row>
    <row r="2098" spans="10:10" ht="15">
      <c r="J2098" s="87"/>
    </row>
    <row r="2099" spans="10:10" ht="15">
      <c r="J2099" s="87"/>
    </row>
    <row r="2100" spans="10:10" ht="15">
      <c r="J2100" s="87"/>
    </row>
    <row r="2101" spans="10:10" ht="15">
      <c r="J2101" s="87"/>
    </row>
    <row r="2102" spans="10:10" ht="15">
      <c r="J2102" s="87"/>
    </row>
    <row r="2103" spans="10:10" ht="15">
      <c r="J2103" s="87"/>
    </row>
    <row r="2104" spans="10:10" ht="15">
      <c r="J2104" s="87"/>
    </row>
    <row r="2105" spans="10:10" ht="15">
      <c r="J2105" s="87"/>
    </row>
    <row r="2106" spans="10:10" ht="15">
      <c r="J2106" s="87"/>
    </row>
    <row r="2107" spans="10:10" ht="15">
      <c r="J2107" s="87"/>
    </row>
    <row r="2108" spans="10:10" ht="15">
      <c r="J2108" s="87"/>
    </row>
    <row r="2109" spans="10:10" ht="15">
      <c r="J2109" s="87"/>
    </row>
    <row r="2110" spans="10:10" ht="15">
      <c r="J2110" s="87"/>
    </row>
    <row r="2111" spans="10:10" ht="15">
      <c r="J2111" s="87"/>
    </row>
    <row r="2112" spans="10:10" ht="15">
      <c r="J2112" s="87"/>
    </row>
    <row r="2113" spans="10:10" ht="15">
      <c r="J2113" s="87"/>
    </row>
    <row r="2114" spans="10:10" ht="15">
      <c r="J2114" s="87"/>
    </row>
    <row r="2115" spans="10:10" ht="15">
      <c r="J2115" s="87"/>
    </row>
    <row r="2116" spans="10:10" ht="15">
      <c r="J2116" s="87"/>
    </row>
    <row r="2117" spans="10:10" ht="15">
      <c r="J2117" s="87"/>
    </row>
    <row r="2118" spans="10:10" ht="15">
      <c r="J2118" s="87"/>
    </row>
    <row r="2119" spans="10:10" ht="15">
      <c r="J2119" s="87"/>
    </row>
    <row r="2120" spans="10:10" ht="15">
      <c r="J2120" s="87"/>
    </row>
    <row r="2121" spans="10:10" ht="15">
      <c r="J2121" s="87"/>
    </row>
    <row r="2122" spans="10:10" ht="15">
      <c r="J2122" s="87"/>
    </row>
    <row r="2123" spans="10:10" ht="15">
      <c r="J2123" s="87"/>
    </row>
    <row r="2124" spans="10:10" ht="15">
      <c r="J2124" s="87"/>
    </row>
    <row r="2125" spans="10:10" ht="15">
      <c r="J2125" s="87"/>
    </row>
    <row r="2126" spans="10:10" ht="15">
      <c r="J2126" s="87"/>
    </row>
    <row r="2127" spans="10:10" ht="15">
      <c r="J2127" s="87"/>
    </row>
    <row r="2128" spans="10:10" ht="15">
      <c r="J2128" s="87"/>
    </row>
    <row r="2129" spans="10:10" ht="15">
      <c r="J2129" s="87"/>
    </row>
    <row r="2130" spans="10:10" ht="15">
      <c r="J2130" s="87"/>
    </row>
    <row r="2131" spans="10:10" ht="15">
      <c r="J2131" s="87"/>
    </row>
    <row r="2132" spans="10:10" ht="15">
      <c r="J2132" s="87"/>
    </row>
    <row r="2133" spans="10:10" ht="15">
      <c r="J2133" s="87"/>
    </row>
    <row r="2134" spans="10:10" ht="15">
      <c r="J2134" s="87"/>
    </row>
    <row r="2135" spans="10:10" ht="15">
      <c r="J2135" s="87"/>
    </row>
    <row r="2136" spans="10:10" ht="15">
      <c r="J2136" s="87"/>
    </row>
    <row r="2137" spans="10:10" ht="15">
      <c r="J2137" s="87"/>
    </row>
    <row r="2138" spans="10:10" ht="15">
      <c r="J2138" s="87"/>
    </row>
    <row r="2139" spans="10:10" ht="15">
      <c r="J2139" s="87"/>
    </row>
    <row r="2140" spans="10:10" ht="15">
      <c r="J2140" s="87"/>
    </row>
    <row r="2141" spans="10:10" ht="15">
      <c r="J2141" s="87"/>
    </row>
    <row r="2142" spans="10:10" ht="15">
      <c r="J2142" s="87"/>
    </row>
    <row r="2143" spans="10:10" ht="15">
      <c r="J2143" s="87"/>
    </row>
    <row r="2144" spans="10:10" ht="15">
      <c r="J2144" s="87"/>
    </row>
    <row r="2145" spans="10:10" ht="15">
      <c r="J2145" s="87"/>
    </row>
    <row r="2146" spans="10:10" ht="15">
      <c r="J2146" s="87"/>
    </row>
    <row r="2147" spans="10:10" ht="15">
      <c r="J2147" s="87"/>
    </row>
    <row r="2148" spans="10:10" ht="15">
      <c r="J2148" s="87"/>
    </row>
    <row r="2149" spans="10:10" ht="15">
      <c r="J2149" s="87"/>
    </row>
    <row r="2150" spans="10:10" ht="15">
      <c r="J2150" s="87"/>
    </row>
    <row r="2151" spans="10:10" ht="15">
      <c r="J2151" s="87"/>
    </row>
    <row r="2152" spans="10:10" ht="15">
      <c r="J2152" s="87"/>
    </row>
    <row r="2153" spans="10:10" ht="15">
      <c r="J2153" s="87"/>
    </row>
    <row r="2154" spans="10:10" ht="15">
      <c r="J2154" s="87"/>
    </row>
    <row r="2155" spans="10:10" ht="15">
      <c r="J2155" s="87"/>
    </row>
    <row r="2156" spans="10:10" ht="15">
      <c r="J2156" s="87"/>
    </row>
    <row r="2157" spans="10:10" ht="15">
      <c r="J2157" s="87"/>
    </row>
    <row r="2158" spans="10:10" ht="15">
      <c r="J2158" s="87"/>
    </row>
    <row r="2159" spans="10:10" ht="15">
      <c r="J2159" s="87"/>
    </row>
    <row r="2160" spans="10:10" ht="15">
      <c r="J2160" s="87"/>
    </row>
    <row r="2161" spans="10:10" ht="15">
      <c r="J2161" s="87"/>
    </row>
    <row r="2162" spans="10:10" ht="15">
      <c r="J2162" s="87"/>
    </row>
    <row r="2163" spans="10:10" ht="15">
      <c r="J2163" s="87"/>
    </row>
    <row r="2164" spans="10:10" ht="15">
      <c r="J2164" s="87"/>
    </row>
    <row r="2165" spans="10:10" ht="15">
      <c r="J2165" s="87"/>
    </row>
    <row r="2166" spans="10:10" ht="15">
      <c r="J2166" s="87"/>
    </row>
    <row r="2167" spans="10:10" ht="15">
      <c r="J2167" s="87"/>
    </row>
    <row r="2168" spans="10:10" ht="15">
      <c r="J2168" s="87"/>
    </row>
    <row r="2169" spans="10:10" ht="15">
      <c r="J2169" s="87"/>
    </row>
    <row r="2170" spans="10:10" ht="15">
      <c r="J2170" s="87"/>
    </row>
    <row r="2171" spans="10:10" ht="15">
      <c r="J2171" s="87"/>
    </row>
    <row r="2172" spans="10:10" ht="15">
      <c r="J2172" s="87"/>
    </row>
    <row r="2173" spans="10:10" ht="15">
      <c r="J2173" s="87"/>
    </row>
    <row r="2174" spans="10:10" ht="15">
      <c r="J2174" s="87"/>
    </row>
    <row r="2175" spans="10:10" ht="15">
      <c r="J2175" s="87"/>
    </row>
    <row r="2176" spans="10:10" ht="15">
      <c r="J2176" s="87"/>
    </row>
    <row r="2177" spans="10:10" ht="15">
      <c r="J2177" s="87"/>
    </row>
    <row r="2178" spans="10:10" ht="15">
      <c r="J2178" s="87"/>
    </row>
    <row r="2179" spans="10:10" ht="15">
      <c r="J2179" s="87"/>
    </row>
    <row r="2180" spans="10:10" ht="15">
      <c r="J2180" s="87"/>
    </row>
    <row r="2181" spans="10:10" ht="15">
      <c r="J2181" s="87"/>
    </row>
    <row r="2182" spans="10:10" ht="15">
      <c r="J2182" s="87"/>
    </row>
    <row r="2183" spans="10:10" ht="15">
      <c r="J2183" s="87"/>
    </row>
    <row r="2184" spans="10:10" ht="15">
      <c r="J2184" s="87"/>
    </row>
    <row r="2185" spans="10:10" ht="15">
      <c r="J2185" s="87"/>
    </row>
    <row r="2186" spans="10:10" ht="15">
      <c r="J2186" s="87"/>
    </row>
    <row r="2187" spans="10:10" ht="15">
      <c r="J2187" s="87"/>
    </row>
    <row r="2188" spans="10:10" ht="15">
      <c r="J2188" s="87"/>
    </row>
    <row r="2189" spans="10:10" ht="15">
      <c r="J2189" s="87"/>
    </row>
    <row r="2190" spans="10:10" ht="15">
      <c r="J2190" s="87"/>
    </row>
    <row r="2191" spans="10:10" ht="15">
      <c r="J2191" s="87"/>
    </row>
    <row r="2192" spans="10:10" ht="15">
      <c r="J2192" s="87"/>
    </row>
    <row r="2193" spans="10:10" ht="15">
      <c r="J2193" s="87"/>
    </row>
    <row r="2194" spans="10:10" ht="15">
      <c r="J2194" s="87"/>
    </row>
    <row r="2195" spans="10:10" ht="15">
      <c r="J2195" s="87"/>
    </row>
    <row r="2196" spans="10:10" ht="15">
      <c r="J2196" s="87"/>
    </row>
    <row r="2197" spans="10:10" ht="15">
      <c r="J2197" s="87"/>
    </row>
    <row r="2198" spans="10:10" ht="15">
      <c r="J2198" s="87"/>
    </row>
    <row r="2199" spans="10:10" ht="15">
      <c r="J2199" s="87"/>
    </row>
    <row r="2200" spans="10:10" ht="15">
      <c r="J2200" s="87"/>
    </row>
    <row r="2201" spans="10:10" ht="15">
      <c r="J2201" s="87"/>
    </row>
    <row r="2202" spans="10:10" ht="15">
      <c r="J2202" s="87"/>
    </row>
    <row r="2203" spans="10:10" ht="15">
      <c r="J2203" s="87"/>
    </row>
    <row r="2204" spans="10:10" ht="15">
      <c r="J2204" s="87"/>
    </row>
    <row r="2205" spans="10:10" ht="15">
      <c r="J2205" s="87"/>
    </row>
    <row r="2206" spans="10:10" ht="15">
      <c r="J2206" s="87"/>
    </row>
    <row r="2207" spans="10:10" ht="15">
      <c r="J2207" s="87"/>
    </row>
    <row r="2208" spans="10:10" ht="15">
      <c r="J2208" s="87"/>
    </row>
    <row r="2209" spans="10:10" ht="15">
      <c r="J2209" s="87"/>
    </row>
    <row r="2210" spans="10:10" ht="15">
      <c r="J2210" s="87"/>
    </row>
    <row r="2211" spans="10:10" ht="15">
      <c r="J2211" s="87"/>
    </row>
    <row r="2212" spans="10:10" ht="15">
      <c r="J2212" s="87"/>
    </row>
    <row r="2213" spans="10:10" ht="15">
      <c r="J2213" s="87"/>
    </row>
    <row r="2214" spans="10:10" ht="15">
      <c r="J2214" s="87"/>
    </row>
    <row r="2215" spans="10:10" ht="15">
      <c r="J2215" s="87"/>
    </row>
    <row r="2216" spans="10:10" ht="15">
      <c r="J2216" s="87"/>
    </row>
    <row r="2217" spans="10:10" ht="15">
      <c r="J2217" s="87"/>
    </row>
    <row r="2218" spans="10:10" ht="15">
      <c r="J2218" s="87"/>
    </row>
    <row r="2219" spans="10:10" ht="15">
      <c r="J2219" s="87"/>
    </row>
    <row r="2220" spans="10:10" ht="15">
      <c r="J2220" s="87"/>
    </row>
    <row r="2221" spans="10:10" ht="15">
      <c r="J2221" s="87"/>
    </row>
    <row r="2222" spans="10:10" ht="15">
      <c r="J2222" s="87"/>
    </row>
    <row r="2223" spans="10:10" ht="15">
      <c r="J2223" s="87"/>
    </row>
    <row r="2224" spans="10:10" ht="15">
      <c r="J2224" s="87"/>
    </row>
    <row r="2225" spans="10:10" ht="15">
      <c r="J2225" s="87"/>
    </row>
    <row r="2226" spans="10:10" ht="15">
      <c r="J2226" s="87"/>
    </row>
    <row r="2227" spans="10:10" ht="15">
      <c r="J2227" s="87"/>
    </row>
    <row r="2228" spans="10:10" ht="15">
      <c r="J2228" s="87"/>
    </row>
    <row r="2229" spans="10:10" ht="15">
      <c r="J2229" s="87"/>
    </row>
    <row r="2230" spans="10:10" ht="15">
      <c r="J2230" s="87"/>
    </row>
    <row r="2231" spans="10:10" ht="15">
      <c r="J2231" s="87"/>
    </row>
    <row r="2232" spans="10:10" ht="15">
      <c r="J2232" s="87"/>
    </row>
    <row r="2233" spans="10:10" ht="15">
      <c r="J2233" s="87"/>
    </row>
    <row r="2234" spans="10:10" ht="15">
      <c r="J2234" s="87"/>
    </row>
    <row r="2235" spans="10:10" ht="15">
      <c r="J2235" s="87"/>
    </row>
    <row r="2236" spans="10:10" ht="15">
      <c r="J2236" s="87"/>
    </row>
    <row r="2237" spans="10:10" ht="15">
      <c r="J2237" s="87"/>
    </row>
    <row r="2238" spans="10:10" ht="15">
      <c r="J2238" s="87"/>
    </row>
    <row r="2239" spans="10:10" ht="15">
      <c r="J2239" s="87"/>
    </row>
    <row r="2240" spans="10:10" ht="15">
      <c r="J2240" s="87"/>
    </row>
    <row r="2241" spans="10:10" ht="15">
      <c r="J2241" s="87"/>
    </row>
    <row r="2242" spans="10:10" ht="15">
      <c r="J2242" s="87"/>
    </row>
    <row r="2243" spans="10:10" ht="15">
      <c r="J2243" s="87"/>
    </row>
    <row r="2244" spans="10:10" ht="15">
      <c r="J2244" s="87"/>
    </row>
    <row r="2245" spans="10:10" ht="15">
      <c r="J2245" s="87"/>
    </row>
    <row r="2246" spans="10:10" ht="15">
      <c r="J2246" s="87"/>
    </row>
    <row r="2247" spans="10:10" ht="15">
      <c r="J2247" s="87"/>
    </row>
    <row r="2248" spans="10:10" ht="15">
      <c r="J2248" s="87"/>
    </row>
    <row r="2249" spans="10:10" ht="15">
      <c r="J2249" s="87"/>
    </row>
    <row r="2250" spans="10:10" ht="15">
      <c r="J2250" s="87"/>
    </row>
    <row r="2251" spans="10:10" ht="15">
      <c r="J2251" s="87"/>
    </row>
    <row r="2252" spans="10:10" ht="15">
      <c r="J2252" s="87"/>
    </row>
    <row r="2253" spans="10:10" ht="15">
      <c r="J2253" s="87"/>
    </row>
    <row r="2254" spans="10:10" ht="15">
      <c r="J2254" s="87"/>
    </row>
    <row r="2255" spans="10:10" ht="15">
      <c r="J2255" s="87"/>
    </row>
    <row r="2256" spans="10:10" ht="15">
      <c r="J2256" s="87"/>
    </row>
    <row r="2257" spans="10:10" ht="15">
      <c r="J2257" s="87"/>
    </row>
    <row r="2258" spans="10:10" ht="15">
      <c r="J2258" s="87"/>
    </row>
    <row r="2259" spans="10:10" ht="15">
      <c r="J2259" s="87"/>
    </row>
    <row r="2260" spans="10:10" ht="15">
      <c r="J2260" s="87"/>
    </row>
    <row r="2261" spans="10:10" ht="15">
      <c r="J2261" s="87"/>
    </row>
    <row r="2262" spans="10:10" ht="15">
      <c r="J2262" s="87"/>
    </row>
    <row r="2263" spans="10:10" ht="15">
      <c r="J2263" s="87"/>
    </row>
    <row r="2264" spans="10:10" ht="15">
      <c r="J2264" s="87"/>
    </row>
    <row r="2265" spans="10:10" ht="15">
      <c r="J2265" s="87"/>
    </row>
    <row r="2266" spans="10:10" ht="15">
      <c r="J2266" s="87"/>
    </row>
    <row r="2267" spans="10:10" ht="15">
      <c r="J2267" s="87"/>
    </row>
    <row r="2268" spans="10:10" ht="15">
      <c r="J2268" s="87"/>
    </row>
    <row r="2269" spans="10:10" ht="15">
      <c r="J2269" s="87"/>
    </row>
    <row r="2270" spans="10:10" ht="15">
      <c r="J2270" s="87"/>
    </row>
    <row r="2271" spans="10:10" ht="15">
      <c r="J2271" s="87"/>
    </row>
    <row r="2272" spans="10:10" ht="15">
      <c r="J2272" s="87"/>
    </row>
    <row r="2273" spans="10:10" ht="15">
      <c r="J2273" s="87"/>
    </row>
    <row r="2274" spans="10:10" ht="15">
      <c r="J2274" s="87"/>
    </row>
    <row r="2275" spans="10:10" ht="15">
      <c r="J2275" s="87"/>
    </row>
    <row r="2276" spans="10:10" ht="15">
      <c r="J2276" s="87"/>
    </row>
    <row r="2277" spans="10:10" ht="15">
      <c r="J2277" s="87"/>
    </row>
    <row r="2278" spans="10:10" ht="15">
      <c r="J2278" s="87"/>
    </row>
    <row r="2279" spans="10:10" ht="15">
      <c r="J2279" s="87"/>
    </row>
    <row r="2280" spans="10:10" ht="15">
      <c r="J2280" s="87"/>
    </row>
    <row r="2281" spans="10:10" ht="15">
      <c r="J2281" s="87"/>
    </row>
    <row r="2282" spans="10:10" ht="15">
      <c r="J2282" s="87"/>
    </row>
    <row r="2283" spans="10:10" ht="15">
      <c r="J2283" s="87"/>
    </row>
    <row r="2284" spans="10:10" ht="15">
      <c r="J2284" s="87"/>
    </row>
    <row r="2285" spans="10:10" ht="15">
      <c r="J2285" s="87"/>
    </row>
    <row r="2286" spans="10:10" ht="15">
      <c r="J2286" s="87"/>
    </row>
    <row r="2287" spans="10:10" ht="15">
      <c r="J2287" s="87"/>
    </row>
    <row r="2288" spans="10:10" ht="15">
      <c r="J2288" s="87"/>
    </row>
    <row r="2289" spans="10:10" ht="15">
      <c r="J2289" s="87"/>
    </row>
    <row r="2290" spans="10:10" ht="15">
      <c r="J2290" s="87"/>
    </row>
    <row r="2291" spans="10:10" ht="15">
      <c r="J2291" s="87"/>
    </row>
    <row r="2292" spans="10:10" ht="15">
      <c r="J2292" s="87"/>
    </row>
    <row r="2293" spans="10:10" ht="15">
      <c r="J2293" s="87"/>
    </row>
    <row r="2294" spans="10:10" ht="15">
      <c r="J2294" s="87"/>
    </row>
    <row r="2295" spans="10:10" ht="15">
      <c r="J2295" s="87"/>
    </row>
    <row r="2296" spans="10:10" ht="15">
      <c r="J2296" s="87"/>
    </row>
    <row r="2297" spans="10:10" ht="15">
      <c r="J2297" s="87"/>
    </row>
    <row r="2298" spans="10:10" ht="15">
      <c r="J2298" s="87"/>
    </row>
    <row r="2299" spans="10:10" ht="15">
      <c r="J2299" s="87"/>
    </row>
    <row r="2300" spans="10:10" ht="15">
      <c r="J2300" s="87"/>
    </row>
    <row r="2301" spans="10:10" ht="15">
      <c r="J2301" s="87"/>
    </row>
    <row r="2302" spans="10:10" ht="15">
      <c r="J2302" s="87"/>
    </row>
    <row r="2303" spans="10:10" ht="15">
      <c r="J2303" s="87"/>
    </row>
    <row r="2304" spans="10:10" ht="15">
      <c r="J2304" s="87"/>
    </row>
    <row r="2305" spans="10:10" ht="15">
      <c r="J2305" s="87"/>
    </row>
    <row r="2306" spans="10:10" ht="15">
      <c r="J2306" s="87"/>
    </row>
    <row r="2307" spans="10:10" ht="15">
      <c r="J2307" s="87"/>
    </row>
    <row r="2308" spans="10:10" ht="15">
      <c r="J2308" s="87"/>
    </row>
    <row r="2309" spans="10:10" ht="15">
      <c r="J2309" s="87"/>
    </row>
    <row r="2310" spans="10:10" ht="15">
      <c r="J2310" s="87"/>
    </row>
    <row r="2311" spans="10:10" ht="15">
      <c r="J2311" s="87"/>
    </row>
    <row r="2312" spans="10:10" ht="15">
      <c r="J2312" s="87"/>
    </row>
    <row r="2313" spans="10:10" ht="15">
      <c r="J2313" s="87"/>
    </row>
    <row r="2314" spans="10:10" ht="15">
      <c r="J2314" s="87"/>
    </row>
    <row r="2315" spans="10:10" ht="15">
      <c r="J2315" s="87"/>
    </row>
    <row r="2316" spans="10:10" ht="15">
      <c r="J2316" s="87"/>
    </row>
    <row r="2317" spans="10:10" ht="15">
      <c r="J2317" s="87"/>
    </row>
    <row r="2318" spans="10:10" ht="15">
      <c r="J2318" s="87"/>
    </row>
    <row r="2319" spans="10:10" ht="15">
      <c r="J2319" s="87"/>
    </row>
    <row r="2320" spans="10:10" ht="15">
      <c r="J2320" s="87"/>
    </row>
    <row r="2321" spans="10:10" ht="15">
      <c r="J2321" s="87"/>
    </row>
    <row r="2322" spans="10:10" ht="15">
      <c r="J2322" s="87"/>
    </row>
    <row r="2323" spans="10:10" ht="15">
      <c r="J2323" s="87"/>
    </row>
    <row r="2324" spans="10:10" ht="15">
      <c r="J2324" s="87"/>
    </row>
    <row r="2325" spans="10:10" ht="15">
      <c r="J2325" s="87"/>
    </row>
    <row r="2326" spans="10:10" ht="15">
      <c r="J2326" s="87"/>
    </row>
    <row r="2327" spans="10:10" ht="15">
      <c r="J2327" s="87"/>
    </row>
    <row r="2328" spans="10:10" ht="15">
      <c r="J2328" s="87"/>
    </row>
    <row r="2329" spans="10:10" ht="15">
      <c r="J2329" s="87"/>
    </row>
    <row r="2330" spans="10:10" ht="15">
      <c r="J2330" s="87"/>
    </row>
    <row r="2331" spans="10:10" ht="15">
      <c r="J2331" s="87"/>
    </row>
    <row r="2332" spans="10:10" ht="15">
      <c r="J2332" s="87"/>
    </row>
    <row r="2333" spans="10:10" ht="15">
      <c r="J2333" s="87"/>
    </row>
    <row r="2334" spans="10:10" ht="15">
      <c r="J2334" s="87"/>
    </row>
    <row r="2335" spans="10:10" ht="15">
      <c r="J2335" s="87"/>
    </row>
    <row r="2336" spans="10:10" ht="15">
      <c r="J2336" s="87"/>
    </row>
    <row r="2337" spans="10:10" ht="15">
      <c r="J2337" s="87"/>
    </row>
    <row r="2338" spans="10:10" ht="15">
      <c r="J2338" s="87"/>
    </row>
    <row r="2339" spans="10:10" ht="15">
      <c r="J2339" s="87"/>
    </row>
    <row r="2340" spans="10:10" ht="15">
      <c r="J2340" s="87"/>
    </row>
    <row r="2341" spans="10:10" ht="15">
      <c r="J2341" s="87"/>
    </row>
    <row r="2342" spans="10:10" ht="15">
      <c r="J2342" s="87"/>
    </row>
    <row r="2343" spans="10:10" ht="15">
      <c r="J2343" s="87"/>
    </row>
    <row r="2344" spans="10:10" ht="15">
      <c r="J2344" s="87"/>
    </row>
    <row r="2345" spans="10:10" ht="15">
      <c r="J2345" s="87"/>
    </row>
    <row r="2346" spans="10:10" ht="15">
      <c r="J2346" s="87"/>
    </row>
    <row r="2347" spans="10:10" ht="15">
      <c r="J2347" s="87"/>
    </row>
    <row r="2348" spans="10:10" ht="15">
      <c r="J2348" s="87"/>
    </row>
    <row r="2349" spans="10:10" ht="15">
      <c r="J2349" s="87"/>
    </row>
    <row r="2350" spans="10:10" ht="15">
      <c r="J2350" s="87"/>
    </row>
    <row r="2351" spans="10:10" ht="15">
      <c r="J2351" s="87"/>
    </row>
    <row r="2352" spans="10:10" ht="15">
      <c r="J2352" s="87"/>
    </row>
    <row r="2353" spans="10:10" ht="15">
      <c r="J2353" s="87"/>
    </row>
    <row r="2354" spans="10:10" ht="15">
      <c r="J2354" s="87"/>
    </row>
    <row r="2355" spans="10:10" ht="15">
      <c r="J2355" s="87"/>
    </row>
    <row r="2356" spans="10:10" ht="15">
      <c r="J2356" s="87"/>
    </row>
    <row r="2357" spans="10:10" ht="15">
      <c r="J2357" s="87"/>
    </row>
    <row r="2358" spans="10:10" ht="15">
      <c r="J2358" s="87"/>
    </row>
    <row r="2359" spans="10:10" ht="15">
      <c r="J2359" s="87"/>
    </row>
    <row r="2360" spans="10:10" ht="15">
      <c r="J2360" s="87"/>
    </row>
    <row r="2361" spans="10:10" ht="15">
      <c r="J2361" s="87"/>
    </row>
    <row r="2362" spans="10:10" ht="15">
      <c r="J2362" s="87"/>
    </row>
    <row r="2363" spans="10:10" ht="15">
      <c r="J2363" s="87"/>
    </row>
    <row r="2364" spans="10:10" ht="15">
      <c r="J2364" s="87"/>
    </row>
    <row r="2365" spans="10:10" ht="15">
      <c r="J2365" s="87"/>
    </row>
    <row r="2366" spans="10:10" ht="15">
      <c r="J2366" s="87"/>
    </row>
    <row r="2367" spans="10:10" ht="15">
      <c r="J2367" s="87"/>
    </row>
    <row r="2368" spans="10:10" ht="15">
      <c r="J2368" s="87"/>
    </row>
    <row r="2369" spans="10:10" ht="15">
      <c r="J2369" s="87"/>
    </row>
    <row r="2370" spans="10:10" ht="15">
      <c r="J2370" s="87"/>
    </row>
    <row r="2371" spans="10:10" ht="15">
      <c r="J2371" s="87"/>
    </row>
    <row r="2372" spans="10:10" ht="15">
      <c r="J2372" s="87"/>
    </row>
    <row r="2373" spans="10:10" ht="15">
      <c r="J2373" s="87"/>
    </row>
    <row r="2374" spans="10:10" ht="15">
      <c r="J2374" s="87"/>
    </row>
    <row r="2375" spans="10:10" ht="15">
      <c r="J2375" s="87"/>
    </row>
    <row r="2376" spans="10:10" ht="15">
      <c r="J2376" s="87"/>
    </row>
    <row r="2377" spans="10:10" ht="15">
      <c r="J2377" s="87"/>
    </row>
    <row r="2378" spans="10:10" ht="15">
      <c r="J2378" s="87"/>
    </row>
    <row r="2379" spans="10:10" ht="15">
      <c r="J2379" s="87"/>
    </row>
    <row r="2380" spans="10:10" ht="15">
      <c r="J2380" s="87"/>
    </row>
    <row r="2381" spans="10:10" ht="15">
      <c r="J2381" s="87"/>
    </row>
    <row r="2382" spans="10:10" ht="15">
      <c r="J2382" s="87"/>
    </row>
    <row r="2383" spans="10:10" ht="15">
      <c r="J2383" s="87"/>
    </row>
    <row r="2384" spans="10:10" ht="15">
      <c r="J2384" s="87"/>
    </row>
    <row r="2385" spans="10:10" ht="15">
      <c r="J2385" s="87"/>
    </row>
    <row r="2386" spans="10:10" ht="15">
      <c r="J2386" s="87"/>
    </row>
    <row r="2387" spans="10:10" ht="15">
      <c r="J2387" s="87"/>
    </row>
    <row r="2388" spans="10:10" ht="15">
      <c r="J2388" s="87"/>
    </row>
    <row r="2389" spans="10:10" ht="15">
      <c r="J2389" s="87"/>
    </row>
    <row r="2390" spans="10:10" ht="15">
      <c r="J2390" s="87"/>
    </row>
    <row r="2391" spans="10:10" ht="15">
      <c r="J2391" s="87"/>
    </row>
    <row r="2392" spans="10:10" ht="15">
      <c r="J2392" s="87"/>
    </row>
    <row r="2393" spans="10:10" ht="15">
      <c r="J2393" s="87"/>
    </row>
    <row r="2394" spans="10:10" ht="15">
      <c r="J2394" s="87"/>
    </row>
    <row r="2395" spans="10:10" ht="15">
      <c r="J2395" s="87"/>
    </row>
    <row r="2396" spans="10:10" ht="15">
      <c r="J2396" s="87"/>
    </row>
    <row r="2397" spans="10:10" ht="15">
      <c r="J2397" s="87"/>
    </row>
    <row r="2398" spans="10:10" ht="15">
      <c r="J2398" s="87"/>
    </row>
    <row r="2399" spans="10:10" ht="15">
      <c r="J2399" s="87"/>
    </row>
    <row r="2400" spans="10:10" ht="15">
      <c r="J2400" s="87"/>
    </row>
    <row r="2401" spans="10:10" ht="15">
      <c r="J2401" s="87"/>
    </row>
    <row r="2402" spans="10:10" ht="15">
      <c r="J2402" s="87"/>
    </row>
    <row r="2403" spans="10:10" ht="15">
      <c r="J2403" s="87"/>
    </row>
    <row r="2404" spans="10:10" ht="15">
      <c r="J2404" s="87"/>
    </row>
    <row r="2405" spans="10:10" ht="15">
      <c r="J2405" s="87"/>
    </row>
    <row r="2406" spans="10:10" ht="15">
      <c r="J2406" s="87"/>
    </row>
    <row r="2407" spans="10:10" ht="15">
      <c r="J2407" s="87"/>
    </row>
    <row r="2408" spans="10:10" ht="15">
      <c r="J2408" s="87"/>
    </row>
    <row r="2409" spans="10:10" ht="15">
      <c r="J2409" s="87"/>
    </row>
    <row r="2410" spans="10:10" ht="15">
      <c r="J2410" s="87"/>
    </row>
    <row r="2411" spans="10:10" ht="15">
      <c r="J2411" s="87"/>
    </row>
    <row r="2412" spans="10:10" ht="15">
      <c r="J2412" s="87"/>
    </row>
    <row r="2413" spans="10:10" ht="15">
      <c r="J2413" s="87"/>
    </row>
    <row r="2414" spans="10:10" ht="15">
      <c r="J2414" s="87"/>
    </row>
    <row r="2415" spans="10:10" ht="15">
      <c r="J2415" s="87"/>
    </row>
    <row r="2416" spans="10:10" ht="15">
      <c r="J2416" s="87"/>
    </row>
    <row r="2417" spans="10:10" ht="15">
      <c r="J2417" s="87"/>
    </row>
    <row r="2418" spans="10:10" ht="15">
      <c r="J2418" s="87"/>
    </row>
    <row r="2419" spans="10:10" ht="12.75" customHeight="1">
      <c r="J2419" s="87"/>
    </row>
    <row r="2420" spans="10:10" ht="12.75" customHeight="1">
      <c r="J2420" s="87"/>
    </row>
    <row r="2421" spans="10:10" ht="12.75" customHeight="1">
      <c r="J2421" s="87"/>
    </row>
    <row r="2422" spans="10:10" ht="12.75" customHeight="1">
      <c r="J2422" s="87"/>
    </row>
    <row r="2423" spans="10:10" ht="12.75" customHeight="1">
      <c r="J2423" s="87"/>
    </row>
    <row r="2424" spans="10:10" ht="12.75" customHeight="1">
      <c r="J2424" s="87"/>
    </row>
    <row r="2425" spans="10:10" ht="12.75" customHeight="1">
      <c r="J2425" s="87"/>
    </row>
    <row r="2426" spans="10:10" ht="12.75" customHeight="1">
      <c r="J2426" s="87"/>
    </row>
    <row r="2427" spans="10:10" ht="12.75" customHeight="1">
      <c r="J2427" s="87"/>
    </row>
    <row r="2428" spans="10:10" ht="12.75" customHeight="1">
      <c r="J2428" s="87"/>
    </row>
    <row r="2429" spans="10:10" ht="12.75" customHeight="1">
      <c r="J2429" s="87"/>
    </row>
    <row r="2430" spans="10:10" ht="12.75" customHeight="1">
      <c r="J2430" s="87"/>
    </row>
    <row r="2431" spans="10:10" ht="12.75" customHeight="1">
      <c r="J2431" s="87"/>
    </row>
    <row r="2432" spans="10:10" ht="12.75" customHeight="1">
      <c r="J2432" s="87"/>
    </row>
    <row r="2433" spans="10:10" ht="12.75" customHeight="1">
      <c r="J2433" s="87"/>
    </row>
    <row r="2434" spans="10:10" ht="12.75" customHeight="1">
      <c r="J2434" s="87"/>
    </row>
    <row r="2435" spans="10:10" ht="12.75" customHeight="1">
      <c r="J2435" s="87"/>
    </row>
    <row r="2436" spans="10:10" ht="12.75" customHeight="1">
      <c r="J2436" s="87"/>
    </row>
    <row r="2437" spans="10:10" ht="12.75" customHeight="1">
      <c r="J2437" s="87"/>
    </row>
    <row r="2438" spans="10:10" ht="12.75" customHeight="1">
      <c r="J2438" s="87"/>
    </row>
    <row r="2439" spans="10:10" ht="12.75" customHeight="1">
      <c r="J2439" s="87"/>
    </row>
    <row r="2440" spans="10:10" ht="12.75" customHeight="1">
      <c r="J2440" s="87"/>
    </row>
    <row r="2441" spans="10:10" ht="12.75" customHeight="1">
      <c r="J2441" s="87"/>
    </row>
    <row r="2442" spans="10:10" ht="12.75" customHeight="1">
      <c r="J2442" s="87"/>
    </row>
    <row r="2443" spans="10:10" ht="12.75" customHeight="1">
      <c r="J2443" s="87"/>
    </row>
    <row r="2444" spans="10:10" ht="12.75" customHeight="1">
      <c r="J2444" s="87"/>
    </row>
    <row r="2445" spans="10:10" ht="12.75" customHeight="1">
      <c r="J2445" s="87"/>
    </row>
    <row r="2446" spans="10:10" ht="12.75" customHeight="1">
      <c r="J2446" s="87"/>
    </row>
    <row r="2447" spans="10:10" ht="12.75" customHeight="1">
      <c r="J2447" s="87"/>
    </row>
    <row r="2448" spans="10:10" ht="12.75" customHeight="1">
      <c r="J2448" s="87"/>
    </row>
    <row r="2449" spans="10:10" ht="12.75" customHeight="1">
      <c r="J2449" s="87"/>
    </row>
    <row r="2450" spans="10:10" ht="12.75" customHeight="1">
      <c r="J2450" s="87"/>
    </row>
    <row r="2451" spans="10:10" ht="12.75" customHeight="1">
      <c r="J2451" s="87"/>
    </row>
    <row r="2452" spans="10:10" ht="12.75" customHeight="1">
      <c r="J2452" s="87"/>
    </row>
    <row r="2453" spans="10:10" ht="12.75" customHeight="1">
      <c r="J2453" s="87"/>
    </row>
    <row r="2454" spans="10:10" ht="12.75" customHeight="1">
      <c r="J2454" s="87"/>
    </row>
    <row r="2455" spans="10:10" ht="12.75" customHeight="1">
      <c r="J2455" s="87"/>
    </row>
    <row r="2456" spans="10:10" ht="12.75" customHeight="1">
      <c r="J2456" s="87"/>
    </row>
    <row r="2457" spans="10:10" ht="12.75" customHeight="1">
      <c r="J2457" s="87"/>
    </row>
    <row r="2458" spans="10:10" ht="12.75" customHeight="1">
      <c r="J2458" s="87"/>
    </row>
    <row r="2459" spans="10:10" ht="12.75" customHeight="1">
      <c r="J2459" s="87"/>
    </row>
    <row r="2460" spans="10:10" ht="12.75" customHeight="1">
      <c r="J2460" s="87"/>
    </row>
    <row r="2461" spans="10:10" ht="12.75" customHeight="1">
      <c r="J2461" s="87"/>
    </row>
    <row r="2462" spans="10:10" ht="12.75" customHeight="1">
      <c r="J2462" s="87"/>
    </row>
    <row r="2463" spans="10:10" ht="12.75" customHeight="1">
      <c r="J2463" s="87"/>
    </row>
    <row r="2464" spans="10:10" ht="12.75" customHeight="1">
      <c r="J2464" s="87"/>
    </row>
    <row r="2465" spans="10:10" ht="12.75" customHeight="1">
      <c r="J2465" s="87"/>
    </row>
    <row r="2466" spans="10:10" ht="12.75" customHeight="1">
      <c r="J2466" s="87"/>
    </row>
    <row r="2467" spans="10:10" ht="12.75" customHeight="1">
      <c r="J2467" s="87"/>
    </row>
    <row r="2468" spans="10:10" ht="12.75" customHeight="1">
      <c r="J2468" s="87"/>
    </row>
    <row r="2469" spans="10:10" ht="12.75" customHeight="1">
      <c r="J2469" s="87"/>
    </row>
    <row r="2470" spans="10:10" ht="12.75" customHeight="1">
      <c r="J2470" s="87"/>
    </row>
    <row r="2471" spans="10:10" ht="12.75" customHeight="1">
      <c r="J2471" s="87"/>
    </row>
    <row r="2472" spans="10:10" ht="12.75" customHeight="1">
      <c r="J2472" s="87"/>
    </row>
    <row r="2473" spans="10:10" ht="12.75" customHeight="1">
      <c r="J2473" s="87"/>
    </row>
    <row r="2474" spans="10:10" ht="12.75" customHeight="1">
      <c r="J2474" s="87"/>
    </row>
    <row r="2475" spans="10:10" ht="12.75" customHeight="1">
      <c r="J2475" s="87"/>
    </row>
    <row r="2476" spans="10:10" ht="12.75" customHeight="1">
      <c r="J2476" s="87"/>
    </row>
    <row r="2477" spans="10:10" ht="12.75" customHeight="1">
      <c r="J2477" s="87"/>
    </row>
    <row r="2478" spans="10:10" ht="12.75" customHeight="1">
      <c r="J2478" s="87"/>
    </row>
    <row r="2479" spans="10:10" ht="12.75" customHeight="1">
      <c r="J2479" s="87"/>
    </row>
    <row r="2480" spans="10:10" ht="12.75" customHeight="1">
      <c r="J2480" s="87"/>
    </row>
    <row r="2481" spans="10:10" ht="12.75" customHeight="1">
      <c r="J2481" s="87"/>
    </row>
    <row r="2482" spans="10:10" ht="12.75" customHeight="1">
      <c r="J2482" s="87"/>
    </row>
    <row r="2483" spans="10:10" ht="12.75" customHeight="1">
      <c r="J2483" s="87"/>
    </row>
    <row r="2484" spans="10:10" ht="12.75" customHeight="1">
      <c r="J2484" s="87"/>
    </row>
    <row r="2485" spans="10:10" ht="12.75" customHeight="1">
      <c r="J2485" s="87"/>
    </row>
    <row r="2486" spans="10:10" ht="12.75" customHeight="1">
      <c r="J2486" s="87"/>
    </row>
    <row r="2487" spans="10:10" ht="12.75" customHeight="1">
      <c r="J2487" s="87"/>
    </row>
    <row r="2488" spans="10:10" ht="12.75" customHeight="1">
      <c r="J2488" s="87"/>
    </row>
    <row r="2489" spans="10:10" ht="12.75" customHeight="1">
      <c r="J2489" s="87"/>
    </row>
    <row r="2490" spans="10:10" ht="12.75" customHeight="1">
      <c r="J2490" s="87"/>
    </row>
    <row r="2491" spans="10:10" ht="12.75" customHeight="1">
      <c r="J2491" s="87"/>
    </row>
    <row r="2492" spans="10:10" ht="12.75" customHeight="1">
      <c r="J2492" s="87"/>
    </row>
    <row r="2493" spans="10:10" ht="12.75" customHeight="1">
      <c r="J2493" s="87"/>
    </row>
    <row r="2494" spans="10:10" ht="12.75" customHeight="1">
      <c r="J2494" s="87"/>
    </row>
    <row r="2495" spans="10:10" ht="12.75" customHeight="1">
      <c r="J2495" s="87"/>
    </row>
    <row r="2496" spans="10:10" ht="12.75" customHeight="1">
      <c r="J2496" s="87"/>
    </row>
    <row r="2497" spans="10:10" ht="12.75" customHeight="1">
      <c r="J2497" s="87"/>
    </row>
    <row r="2498" spans="10:10" ht="12.75" customHeight="1">
      <c r="J2498" s="87"/>
    </row>
    <row r="2499" spans="10:10" ht="12.75" customHeight="1">
      <c r="J2499" s="87"/>
    </row>
    <row r="2500" spans="10:10" ht="12.75" customHeight="1">
      <c r="J2500" s="87"/>
    </row>
    <row r="2501" spans="10:10" ht="12.75" customHeight="1">
      <c r="J2501" s="87"/>
    </row>
    <row r="2502" spans="10:10" ht="12.75" customHeight="1">
      <c r="J2502" s="87"/>
    </row>
    <row r="2503" spans="10:10" ht="12.75" customHeight="1">
      <c r="J2503" s="87"/>
    </row>
    <row r="2504" spans="10:10" ht="12.75" customHeight="1">
      <c r="J2504" s="87"/>
    </row>
    <row r="2505" spans="10:10" ht="12.75" customHeight="1">
      <c r="J2505" s="87"/>
    </row>
    <row r="2506" spans="10:10" ht="12.75" customHeight="1">
      <c r="J2506" s="87"/>
    </row>
    <row r="2507" spans="10:10" ht="12.75" customHeight="1">
      <c r="J2507" s="87"/>
    </row>
    <row r="2508" spans="10:10" ht="12.75" customHeight="1">
      <c r="J2508" s="87"/>
    </row>
    <row r="2509" spans="10:10" ht="12.75" customHeight="1">
      <c r="J2509" s="87"/>
    </row>
    <row r="2510" spans="10:10" ht="12.75" customHeight="1">
      <c r="J2510" s="87"/>
    </row>
    <row r="2511" spans="10:10" ht="12.75" customHeight="1">
      <c r="J2511" s="87"/>
    </row>
  </sheetData>
  <phoneticPr fontId="4" type="noConversion"/>
  <conditionalFormatting sqref="A523:A1048576 A4 A521">
    <cfRule type="duplicateValues" dxfId="40" priority="25"/>
  </conditionalFormatting>
  <conditionalFormatting sqref="A5:A520">
    <cfRule type="expression" dxfId="39" priority="1">
      <formula>AND(LEFT(A5,2)&lt;&gt;"23",G5="Small-scale generator")</formula>
    </cfRule>
    <cfRule type="expression" dxfId="38" priority="2">
      <formula>AND(LEFT(A5,2)&lt;&gt;"22",G5="Mini-generator")</formula>
    </cfRule>
    <cfRule type="expression" dxfId="37" priority="3">
      <formula>AND(LEFT(A5,2)&lt;&gt;"24",G5="AC-connected batteries")</formula>
    </cfRule>
    <cfRule type="expression" dxfId="36" priority="4">
      <formula>AND(LEFT(A5,2)&lt;&gt;"21",G5="Micro-generator")</formula>
    </cfRule>
    <cfRule type="duplicateValues" dxfId="35" priority="5"/>
  </conditionalFormatting>
  <dataValidations count="3">
    <dataValidation type="list" allowBlank="1" showInputMessage="1" showErrorMessage="1" sqref="H523:H1048576 H5:H520" xr:uid="{EF9F2755-24E9-41AC-A4F0-08B63A021098}">
      <formula1>"1, Split, 3"</formula1>
    </dataValidation>
    <dataValidation type="list" allowBlank="1" showInputMessage="1" showErrorMessage="1" sqref="G523:G1048576 G5:G520" xr:uid="{A2AE1691-C1F2-40CA-BBCA-47D21C194C86}">
      <formula1>"Micro-generator, Mini-generator, Small-scale generator, AC-connected batteries, Vehicle to Grid (V2G) Charging Device"</formula1>
    </dataValidation>
    <dataValidation type="list" allowBlank="1" showInputMessage="1" showErrorMessage="1" sqref="L473:L1048576" xr:uid="{752EBBE2-920B-4E98-AECC-09555F2755DC}">
      <formula1>"Y,N"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A0D56-D656-49E3-AE0B-ED88B70ABF84}">
  <dimension ref="A1:H38"/>
  <sheetViews>
    <sheetView tabSelected="1" zoomScaleNormal="100" workbookViewId="0">
      <pane xSplit="5" ySplit="4" topLeftCell="F8" activePane="bottomRight" state="frozen"/>
      <selection pane="bottomRight" activeCell="A5" sqref="A5:A37"/>
      <selection pane="bottomLeft" activeCell="A3" sqref="A3"/>
      <selection pane="topRight" activeCell="F1" sqref="F1"/>
    </sheetView>
  </sheetViews>
  <sheetFormatPr defaultColWidth="8.85546875" defaultRowHeight="12.75" customHeight="1"/>
  <cols>
    <col min="1" max="1" width="46.5703125" style="71" customWidth="1"/>
    <col min="2" max="2" width="15.5703125" style="72" customWidth="1"/>
    <col min="3" max="3" width="34" style="71" bestFit="1" customWidth="1"/>
    <col min="4" max="4" width="39.28515625" style="71" bestFit="1" customWidth="1"/>
    <col min="5" max="5" width="34.42578125" style="71" bestFit="1" customWidth="1"/>
    <col min="6" max="6" width="24.28515625" style="71" customWidth="1"/>
    <col min="7" max="7" width="49.42578125" style="70" bestFit="1" customWidth="1"/>
    <col min="8" max="8" width="13.85546875" style="71" bestFit="1" customWidth="1"/>
    <col min="9" max="9" width="33.5703125" style="70" customWidth="1"/>
    <col min="10" max="16384" width="8.85546875" style="70"/>
  </cols>
  <sheetData>
    <row r="1" spans="1:8" ht="30">
      <c r="A1" s="74" t="s">
        <v>1124</v>
      </c>
    </row>
    <row r="2" spans="1:8" ht="19.5">
      <c r="A2" s="95" t="s">
        <v>1125</v>
      </c>
    </row>
    <row r="3" spans="1:8" ht="17.25">
      <c r="C3" s="93" t="s">
        <v>2</v>
      </c>
    </row>
    <row r="4" spans="1:8" s="74" customFormat="1" ht="30">
      <c r="A4" s="76" t="s">
        <v>3</v>
      </c>
      <c r="B4" s="77" t="s">
        <v>1126</v>
      </c>
      <c r="C4" s="78" t="s">
        <v>6</v>
      </c>
      <c r="D4" s="78" t="s">
        <v>7</v>
      </c>
      <c r="E4" s="78" t="s">
        <v>1127</v>
      </c>
      <c r="F4" s="78" t="s">
        <v>1128</v>
      </c>
    </row>
    <row r="5" spans="1:8">
      <c r="A5" s="79" t="s">
        <v>1129</v>
      </c>
      <c r="B5" s="80">
        <v>45778</v>
      </c>
      <c r="C5" s="81" t="s">
        <v>114</v>
      </c>
      <c r="D5" s="81" t="s">
        <v>1130</v>
      </c>
      <c r="E5" s="81" t="s">
        <v>1131</v>
      </c>
      <c r="F5" s="83" t="s">
        <v>1132</v>
      </c>
      <c r="H5" s="70"/>
    </row>
    <row r="6" spans="1:8">
      <c r="A6" s="79" t="s">
        <v>1133</v>
      </c>
      <c r="B6" s="80">
        <v>45778</v>
      </c>
      <c r="C6" s="81" t="s">
        <v>114</v>
      </c>
      <c r="D6" s="81" t="s">
        <v>1134</v>
      </c>
      <c r="E6" s="81" t="s">
        <v>1135</v>
      </c>
      <c r="F6" s="83" t="s">
        <v>1132</v>
      </c>
      <c r="H6" s="70"/>
    </row>
    <row r="7" spans="1:8">
      <c r="A7" s="79" t="s">
        <v>1136</v>
      </c>
      <c r="B7" s="80">
        <v>45789</v>
      </c>
      <c r="C7" s="81" t="s">
        <v>114</v>
      </c>
      <c r="D7" s="81" t="s">
        <v>1137</v>
      </c>
      <c r="E7" s="81" t="s">
        <v>1138</v>
      </c>
      <c r="F7" s="83" t="s">
        <v>1132</v>
      </c>
      <c r="H7" s="70"/>
    </row>
    <row r="8" spans="1:8">
      <c r="A8" s="79" t="s">
        <v>1139</v>
      </c>
      <c r="B8" s="80">
        <v>45805</v>
      </c>
      <c r="C8" s="81" t="s">
        <v>114</v>
      </c>
      <c r="D8" s="81" t="s">
        <v>164</v>
      </c>
      <c r="E8" s="81" t="s">
        <v>1140</v>
      </c>
      <c r="F8" s="83" t="s">
        <v>1132</v>
      </c>
      <c r="H8" s="70"/>
    </row>
    <row r="9" spans="1:8">
      <c r="A9" s="79" t="s">
        <v>1141</v>
      </c>
      <c r="B9" s="80">
        <v>45805</v>
      </c>
      <c r="C9" s="81" t="s">
        <v>114</v>
      </c>
      <c r="D9" s="81" t="s">
        <v>1142</v>
      </c>
      <c r="E9" s="81" t="s">
        <v>1143</v>
      </c>
      <c r="F9" s="83" t="s">
        <v>1132</v>
      </c>
      <c r="H9" s="70"/>
    </row>
    <row r="10" spans="1:8">
      <c r="A10" s="79" t="s">
        <v>1144</v>
      </c>
      <c r="B10" s="80">
        <v>45863</v>
      </c>
      <c r="C10" s="81" t="s">
        <v>114</v>
      </c>
      <c r="D10" s="81" t="s">
        <v>1145</v>
      </c>
      <c r="E10" s="81" t="s">
        <v>1146</v>
      </c>
      <c r="F10" s="83" t="s">
        <v>1132</v>
      </c>
      <c r="H10" s="70"/>
    </row>
    <row r="11" spans="1:8">
      <c r="A11" s="79" t="s">
        <v>1147</v>
      </c>
      <c r="B11" s="80">
        <v>45863</v>
      </c>
      <c r="C11" s="81" t="s">
        <v>114</v>
      </c>
      <c r="D11" s="81" t="s">
        <v>1148</v>
      </c>
      <c r="E11" s="81" t="s">
        <v>1149</v>
      </c>
      <c r="F11" s="83" t="s">
        <v>1132</v>
      </c>
      <c r="H11" s="70"/>
    </row>
    <row r="12" spans="1:8">
      <c r="A12" s="79" t="s">
        <v>1150</v>
      </c>
      <c r="B12" s="80">
        <v>45868</v>
      </c>
      <c r="C12" s="81" t="s">
        <v>114</v>
      </c>
      <c r="D12" s="81" t="s">
        <v>1151</v>
      </c>
      <c r="E12" s="81" t="s">
        <v>1146</v>
      </c>
      <c r="F12" s="83" t="s">
        <v>1132</v>
      </c>
      <c r="H12" s="70"/>
    </row>
    <row r="13" spans="1:8">
      <c r="A13" s="79" t="s">
        <v>1152</v>
      </c>
      <c r="B13" s="80">
        <v>45868</v>
      </c>
      <c r="C13" s="81" t="s">
        <v>114</v>
      </c>
      <c r="D13" s="81" t="s">
        <v>1153</v>
      </c>
      <c r="E13" s="81" t="s">
        <v>1154</v>
      </c>
      <c r="F13" s="83" t="s">
        <v>1132</v>
      </c>
      <c r="H13" s="70"/>
    </row>
    <row r="14" spans="1:8">
      <c r="A14" s="79" t="s">
        <v>1155</v>
      </c>
      <c r="B14" s="80">
        <v>45868</v>
      </c>
      <c r="C14" s="81" t="s">
        <v>114</v>
      </c>
      <c r="D14" s="81" t="s">
        <v>1156</v>
      </c>
      <c r="E14" s="81" t="s">
        <v>1157</v>
      </c>
      <c r="F14" s="83" t="s">
        <v>1132</v>
      </c>
      <c r="H14" s="70"/>
    </row>
    <row r="15" spans="1:8">
      <c r="A15" s="79" t="s">
        <v>1158</v>
      </c>
      <c r="B15" s="80">
        <v>45916</v>
      </c>
      <c r="C15" s="81" t="s">
        <v>320</v>
      </c>
      <c r="D15" s="81" t="s">
        <v>1159</v>
      </c>
      <c r="E15" s="81" t="s">
        <v>1160</v>
      </c>
      <c r="F15" s="83" t="s">
        <v>1132</v>
      </c>
      <c r="H15" s="70"/>
    </row>
    <row r="16" spans="1:8">
      <c r="A16" s="79" t="s">
        <v>1161</v>
      </c>
      <c r="B16" s="80">
        <v>45916</v>
      </c>
      <c r="C16" s="81" t="s">
        <v>320</v>
      </c>
      <c r="D16" s="81" t="s">
        <v>1162</v>
      </c>
      <c r="E16" s="81" t="s">
        <v>1163</v>
      </c>
      <c r="F16" s="83" t="s">
        <v>1132</v>
      </c>
      <c r="H16" s="70"/>
    </row>
    <row r="17" spans="1:8">
      <c r="A17" s="79" t="s">
        <v>1164</v>
      </c>
      <c r="B17" s="80">
        <v>45916</v>
      </c>
      <c r="C17" s="81" t="s">
        <v>320</v>
      </c>
      <c r="D17" s="81" t="s">
        <v>1165</v>
      </c>
      <c r="E17" s="81" t="s">
        <v>1166</v>
      </c>
      <c r="F17" s="83" t="s">
        <v>1132</v>
      </c>
      <c r="H17" s="70"/>
    </row>
    <row r="18" spans="1:8">
      <c r="A18" s="79" t="s">
        <v>1167</v>
      </c>
      <c r="B18" s="80">
        <v>45863</v>
      </c>
      <c r="C18" s="81" t="s">
        <v>414</v>
      </c>
      <c r="D18" s="81" t="s">
        <v>1168</v>
      </c>
      <c r="E18" s="81" t="s">
        <v>1169</v>
      </c>
      <c r="F18" s="83" t="s">
        <v>1132</v>
      </c>
      <c r="H18" s="70"/>
    </row>
    <row r="19" spans="1:8">
      <c r="A19" s="79" t="s">
        <v>1170</v>
      </c>
      <c r="B19" s="80">
        <v>45863</v>
      </c>
      <c r="C19" s="81" t="s">
        <v>414</v>
      </c>
      <c r="D19" s="81" t="s">
        <v>1171</v>
      </c>
      <c r="E19" s="81" t="s">
        <v>1169</v>
      </c>
      <c r="F19" s="83" t="s">
        <v>1132</v>
      </c>
      <c r="H19" s="70"/>
    </row>
    <row r="20" spans="1:8">
      <c r="A20" s="79" t="s">
        <v>1172</v>
      </c>
      <c r="B20" s="80">
        <v>45880</v>
      </c>
      <c r="C20" s="81" t="s">
        <v>414</v>
      </c>
      <c r="D20" s="81" t="s">
        <v>1173</v>
      </c>
      <c r="E20" s="81" t="s">
        <v>1169</v>
      </c>
      <c r="F20" s="83" t="s">
        <v>1132</v>
      </c>
      <c r="H20" s="70"/>
    </row>
    <row r="21" spans="1:8" ht="25.5">
      <c r="A21" s="79" t="s">
        <v>1174</v>
      </c>
      <c r="B21" s="80">
        <v>45896</v>
      </c>
      <c r="C21" s="81" t="s">
        <v>414</v>
      </c>
      <c r="D21" s="81" t="s">
        <v>1175</v>
      </c>
      <c r="E21" s="83" t="s">
        <v>1176</v>
      </c>
      <c r="F21" s="83" t="s">
        <v>1132</v>
      </c>
      <c r="H21" s="70"/>
    </row>
    <row r="22" spans="1:8">
      <c r="A22" s="79" t="s">
        <v>1177</v>
      </c>
      <c r="B22" s="80">
        <v>45905</v>
      </c>
      <c r="C22" s="81" t="s">
        <v>669</v>
      </c>
      <c r="D22" s="81" t="s">
        <v>1178</v>
      </c>
      <c r="E22" s="83" t="s">
        <v>1179</v>
      </c>
      <c r="F22" s="83" t="s">
        <v>1132</v>
      </c>
      <c r="H22" s="70"/>
    </row>
    <row r="23" spans="1:8">
      <c r="A23" s="79" t="s">
        <v>1180</v>
      </c>
      <c r="B23" s="80">
        <v>45905</v>
      </c>
      <c r="C23" s="81" t="s">
        <v>669</v>
      </c>
      <c r="D23" s="81" t="s">
        <v>1181</v>
      </c>
      <c r="E23" s="83" t="s">
        <v>1179</v>
      </c>
      <c r="F23" s="83" t="s">
        <v>1132</v>
      </c>
      <c r="H23" s="70"/>
    </row>
    <row r="24" spans="1:8">
      <c r="A24" s="79" t="s">
        <v>1182</v>
      </c>
      <c r="B24" s="80">
        <v>45905</v>
      </c>
      <c r="C24" s="81" t="s">
        <v>669</v>
      </c>
      <c r="D24" s="81" t="s">
        <v>1183</v>
      </c>
      <c r="E24" s="83" t="s">
        <v>1179</v>
      </c>
      <c r="F24" s="83" t="s">
        <v>1132</v>
      </c>
      <c r="H24" s="70"/>
    </row>
    <row r="25" spans="1:8">
      <c r="A25" s="79" t="s">
        <v>1184</v>
      </c>
      <c r="B25" s="80">
        <v>45905</v>
      </c>
      <c r="C25" s="81" t="s">
        <v>669</v>
      </c>
      <c r="D25" s="81" t="s">
        <v>1185</v>
      </c>
      <c r="E25" s="83" t="s">
        <v>1179</v>
      </c>
      <c r="F25" s="83" t="s">
        <v>1132</v>
      </c>
      <c r="H25" s="70"/>
    </row>
    <row r="26" spans="1:8">
      <c r="A26" s="79" t="s">
        <v>1186</v>
      </c>
      <c r="B26" s="80">
        <v>45905</v>
      </c>
      <c r="C26" s="81" t="s">
        <v>669</v>
      </c>
      <c r="D26" s="81" t="s">
        <v>1187</v>
      </c>
      <c r="E26" s="83" t="s">
        <v>1179</v>
      </c>
      <c r="F26" s="83" t="s">
        <v>1132</v>
      </c>
      <c r="H26" s="70"/>
    </row>
    <row r="27" spans="1:8" ht="12.75" customHeight="1">
      <c r="A27" s="79" t="s">
        <v>1188</v>
      </c>
      <c r="B27" s="80">
        <v>45905</v>
      </c>
      <c r="C27" s="81" t="s">
        <v>669</v>
      </c>
      <c r="D27" s="81" t="s">
        <v>1189</v>
      </c>
      <c r="E27" s="83" t="s">
        <v>1179</v>
      </c>
      <c r="F27" s="83" t="s">
        <v>1132</v>
      </c>
    </row>
    <row r="28" spans="1:8" ht="12.75" customHeight="1">
      <c r="A28" s="79" t="s">
        <v>1190</v>
      </c>
      <c r="B28" s="80">
        <v>45763</v>
      </c>
      <c r="C28" s="81" t="s">
        <v>721</v>
      </c>
      <c r="D28" s="81" t="s">
        <v>1191</v>
      </c>
      <c r="E28" s="81" t="s">
        <v>1192</v>
      </c>
      <c r="F28" s="81" t="s">
        <v>1132</v>
      </c>
    </row>
    <row r="29" spans="1:8" ht="12.75" customHeight="1">
      <c r="A29" s="79" t="s">
        <v>1193</v>
      </c>
      <c r="B29" s="80">
        <v>45763</v>
      </c>
      <c r="C29" s="81" t="s">
        <v>768</v>
      </c>
      <c r="D29" s="81" t="s">
        <v>1194</v>
      </c>
      <c r="E29" s="81" t="s">
        <v>1195</v>
      </c>
      <c r="F29" s="81" t="s">
        <v>1132</v>
      </c>
    </row>
    <row r="30" spans="1:8" ht="12.75" customHeight="1">
      <c r="A30" s="79" t="s">
        <v>1196</v>
      </c>
      <c r="B30" s="80">
        <v>45805</v>
      </c>
      <c r="C30" s="81" t="s">
        <v>768</v>
      </c>
      <c r="D30" s="81" t="s">
        <v>792</v>
      </c>
      <c r="E30" s="81" t="s">
        <v>1197</v>
      </c>
      <c r="F30" s="83" t="s">
        <v>1132</v>
      </c>
    </row>
    <row r="31" spans="1:8" ht="12.75" customHeight="1">
      <c r="A31" s="79" t="s">
        <v>1198</v>
      </c>
      <c r="B31" s="80">
        <v>45887</v>
      </c>
      <c r="C31" s="81" t="s">
        <v>768</v>
      </c>
      <c r="D31" s="81" t="s">
        <v>1199</v>
      </c>
      <c r="E31" s="81" t="s">
        <v>1200</v>
      </c>
      <c r="F31" s="83" t="s">
        <v>1132</v>
      </c>
    </row>
    <row r="32" spans="1:8" ht="12.75" customHeight="1">
      <c r="A32" s="79" t="s">
        <v>1201</v>
      </c>
      <c r="B32" s="80">
        <v>45887</v>
      </c>
      <c r="C32" s="81" t="s">
        <v>768</v>
      </c>
      <c r="D32" s="81" t="s">
        <v>1202</v>
      </c>
      <c r="E32" s="81" t="s">
        <v>1203</v>
      </c>
      <c r="F32" s="83" t="s">
        <v>1132</v>
      </c>
    </row>
    <row r="33" spans="1:6" ht="12.75" customHeight="1">
      <c r="A33" s="79" t="s">
        <v>1204</v>
      </c>
      <c r="B33" s="80">
        <v>45916</v>
      </c>
      <c r="C33" s="81" t="s">
        <v>768</v>
      </c>
      <c r="D33" s="81" t="s">
        <v>798</v>
      </c>
      <c r="E33" s="81" t="s">
        <v>1205</v>
      </c>
      <c r="F33" s="83" t="s">
        <v>1132</v>
      </c>
    </row>
    <row r="34" spans="1:6" ht="12.75" customHeight="1">
      <c r="A34" s="79" t="s">
        <v>1206</v>
      </c>
      <c r="B34" s="80">
        <v>45770</v>
      </c>
      <c r="C34" s="81" t="s">
        <v>828</v>
      </c>
      <c r="D34" s="81" t="s">
        <v>1207</v>
      </c>
      <c r="E34" s="81" t="s">
        <v>1208</v>
      </c>
      <c r="F34" s="83" t="s">
        <v>1132</v>
      </c>
    </row>
    <row r="35" spans="1:6" ht="12.75" customHeight="1">
      <c r="A35" s="79" t="s">
        <v>1209</v>
      </c>
      <c r="B35" s="80">
        <v>45792</v>
      </c>
      <c r="C35" s="81" t="s">
        <v>840</v>
      </c>
      <c r="D35" s="81" t="s">
        <v>1210</v>
      </c>
      <c r="E35" s="81" t="s">
        <v>1211</v>
      </c>
      <c r="F35" s="83" t="s">
        <v>1132</v>
      </c>
    </row>
    <row r="36" spans="1:6" ht="12.75" customHeight="1">
      <c r="A36" s="79" t="s">
        <v>1212</v>
      </c>
      <c r="B36" s="80">
        <v>45821</v>
      </c>
      <c r="C36" s="81" t="s">
        <v>840</v>
      </c>
      <c r="D36" s="81" t="s">
        <v>1213</v>
      </c>
      <c r="E36" s="81" t="s">
        <v>1211</v>
      </c>
      <c r="F36" s="83" t="s">
        <v>1132</v>
      </c>
    </row>
    <row r="37" spans="1:6" ht="12.75" customHeight="1">
      <c r="A37" s="79" t="s">
        <v>1214</v>
      </c>
      <c r="B37" s="118">
        <v>45889</v>
      </c>
      <c r="C37" s="119" t="s">
        <v>1088</v>
      </c>
      <c r="D37" s="120" t="s">
        <v>1215</v>
      </c>
      <c r="E37" s="121" t="s">
        <v>1216</v>
      </c>
      <c r="F37" s="121" t="s">
        <v>1132</v>
      </c>
    </row>
    <row r="38" spans="1:6" ht="12.75" customHeight="1">
      <c r="A38" s="94" t="s">
        <v>1123</v>
      </c>
    </row>
  </sheetData>
  <phoneticPr fontId="4" type="noConversion"/>
  <conditionalFormatting sqref="A2">
    <cfRule type="duplicateValues" dxfId="19" priority="5"/>
  </conditionalFormatting>
  <conditionalFormatting sqref="A38">
    <cfRule type="duplicateValues" dxfId="18" priority="6"/>
  </conditionalFormatting>
  <conditionalFormatting sqref="A39:A1048576 A4">
    <cfRule type="duplicateValues" dxfId="17" priority="8"/>
  </conditionalFormatting>
  <conditionalFormatting sqref="A5:A37">
    <cfRule type="duplicateValues" dxfId="16" priority="1"/>
  </conditionalFormatting>
  <dataValidations count="1">
    <dataValidation type="list" allowBlank="1" showInputMessage="1" showErrorMessage="1" sqref="F5:F1048576" xr:uid="{514A9CBE-6B82-4F0C-B2DB-9960373D654E}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9CA69-7C84-4C80-B624-8B87F6276DF6}">
  <dimension ref="B1:AI41"/>
  <sheetViews>
    <sheetView topLeftCell="A10" zoomScale="85" zoomScaleNormal="85" workbookViewId="0">
      <selection activeCell="C41" sqref="C41"/>
    </sheetView>
  </sheetViews>
  <sheetFormatPr defaultColWidth="8.85546875" defaultRowHeight="15"/>
  <cols>
    <col min="1" max="1" width="3.42578125" style="1" customWidth="1"/>
    <col min="2" max="2" width="2.85546875" style="1" customWidth="1"/>
    <col min="3" max="3" width="27" style="1" customWidth="1"/>
    <col min="4" max="4" width="51" style="1" customWidth="1"/>
    <col min="5" max="5" width="32.42578125" style="1" customWidth="1"/>
    <col min="6" max="6" width="33.85546875" style="1" customWidth="1"/>
    <col min="7" max="7" width="16.42578125" style="1" customWidth="1"/>
    <col min="8" max="8" width="45.28515625" style="1" customWidth="1"/>
    <col min="9" max="9" width="39.42578125" style="1" customWidth="1"/>
    <col min="10" max="10" width="3.85546875" style="1" customWidth="1"/>
    <col min="11" max="11" width="18" style="1" customWidth="1"/>
    <col min="12" max="12" width="3.85546875" style="1" customWidth="1"/>
    <col min="13" max="13" width="9.28515625" style="1" customWidth="1"/>
    <col min="14" max="14" width="14.28515625" style="1" customWidth="1"/>
    <col min="15" max="15" width="18.140625" style="1" customWidth="1"/>
    <col min="16" max="16" width="8.85546875" style="1"/>
    <col min="17" max="17" width="6.7109375" style="1" customWidth="1"/>
    <col min="18" max="29" width="8.85546875" style="1"/>
    <col min="30" max="30" width="15.7109375" style="1" bestFit="1" customWidth="1"/>
    <col min="31" max="31" width="23.140625" style="1" customWidth="1"/>
    <col min="32" max="32" width="21.140625" style="1" bestFit="1" customWidth="1"/>
    <col min="33" max="33" width="20.28515625" style="1" customWidth="1"/>
    <col min="34" max="34" width="39.5703125" style="1" customWidth="1"/>
    <col min="35" max="16384" width="8.85546875" style="1"/>
  </cols>
  <sheetData>
    <row r="1" spans="2:35" ht="3" customHeight="1"/>
    <row r="2" spans="2:35" ht="6.75" customHeight="1" thickBot="1"/>
    <row r="3" spans="2:35" ht="33.75">
      <c r="B3" s="6"/>
      <c r="C3" s="10"/>
      <c r="D3" s="10"/>
      <c r="E3" s="144" t="s">
        <v>1217</v>
      </c>
      <c r="F3" s="144"/>
      <c r="G3" s="144"/>
      <c r="H3" s="144"/>
      <c r="I3" s="11"/>
      <c r="J3" s="11"/>
      <c r="K3" s="11"/>
      <c r="L3" s="11"/>
      <c r="M3" s="10"/>
      <c r="N3" s="12"/>
      <c r="AE3" s="73" t="s">
        <v>1218</v>
      </c>
    </row>
    <row r="4" spans="2:35" ht="15.75">
      <c r="B4" s="7"/>
      <c r="C4" s="13"/>
      <c r="D4" s="13"/>
      <c r="E4" s="13"/>
      <c r="F4" s="13"/>
      <c r="G4" s="13"/>
      <c r="H4" s="13"/>
      <c r="I4" s="13"/>
      <c r="J4" s="13"/>
      <c r="K4" s="14"/>
      <c r="L4" s="13"/>
      <c r="M4" s="13"/>
      <c r="N4" s="15"/>
      <c r="AE4" s="1" t="s">
        <v>1219</v>
      </c>
    </row>
    <row r="5" spans="2:35" ht="16.5" thickBot="1">
      <c r="B5" s="7"/>
      <c r="C5" s="13"/>
      <c r="D5" s="13"/>
      <c r="E5" s="13"/>
      <c r="F5" s="13"/>
      <c r="G5" s="13"/>
      <c r="H5" s="13"/>
      <c r="I5" s="13"/>
      <c r="J5" s="13"/>
      <c r="K5" s="14"/>
      <c r="L5" s="13"/>
      <c r="M5" s="14"/>
      <c r="N5" s="15"/>
      <c r="AE5" s="5" t="e" cm="1" vm="1">
        <f t="array" aca="1" ref="AE5" ca="1">_xlfn._xlws.FILTER((INDIRECT("Generation!E3:E3"&amp;ROWS('Generation Register'!F228:F228))), (INDIRECT("Generation!C3:C3"&amp;ROWS('Generation Register'!D228:D228)))=D8)</f>
        <v>#VALUE!</v>
      </c>
    </row>
    <row r="6" spans="2:35" ht="15.75">
      <c r="B6" s="7"/>
      <c r="C6" s="140" t="str">
        <f>IF(D8="","","Register Number")</f>
        <v>Register Number</v>
      </c>
      <c r="D6" s="145" t="s">
        <v>1220</v>
      </c>
      <c r="E6" s="147" t="str">
        <f>IF(D8="","","Model")</f>
        <v>Model</v>
      </c>
      <c r="F6" s="149" t="s">
        <v>1221</v>
      </c>
      <c r="G6" s="39"/>
      <c r="H6" s="140" t="e">
        <f>IF(F8="","",'Generation Register'!#REF!)</f>
        <v>#REF!</v>
      </c>
      <c r="I6" s="142" t="e">
        <f>IF(F8="","",'Generation Register'!#REF!)</f>
        <v>#REF!</v>
      </c>
      <c r="J6" s="14"/>
      <c r="K6" s="14"/>
      <c r="L6" s="14"/>
      <c r="M6" s="14"/>
      <c r="N6" s="16"/>
      <c r="O6" s="2"/>
      <c r="AI6" s="5"/>
    </row>
    <row r="7" spans="2:35" ht="15" customHeight="1">
      <c r="B7" s="7"/>
      <c r="C7" s="141"/>
      <c r="D7" s="146"/>
      <c r="E7" s="148"/>
      <c r="F7" s="150"/>
      <c r="G7" s="39"/>
      <c r="H7" s="141"/>
      <c r="I7" s="143"/>
      <c r="J7" s="14"/>
      <c r="K7" s="14"/>
      <c r="L7" s="14"/>
      <c r="M7" s="14"/>
      <c r="N7" s="16"/>
      <c r="O7" s="2"/>
    </row>
    <row r="8" spans="2:35" ht="48.6" customHeight="1" thickBot="1">
      <c r="B8" s="7"/>
      <c r="C8" s="65" t="str">
        <f>IF(F8="","",_xlfn.XLOOKUP(F8,'Generation Register'!F:F,'Generation Register'!A:A,""))</f>
        <v/>
      </c>
      <c r="D8" s="69" t="s">
        <v>1222</v>
      </c>
      <c r="E8" s="68" t="str">
        <f>IF(F8="","",_xlfn.XLOOKUP(F8,'Generation Register'!F:F,'Generation Register'!E:E,""))</f>
        <v/>
      </c>
      <c r="F8" s="69" t="s">
        <v>1223</v>
      </c>
      <c r="G8" s="14"/>
      <c r="H8" s="65" t="str">
        <f>IF(F8="","",_xlfn.XLOOKUP(F8,'Generation Register'!F:F,'Generation Register'!I:I,""))</f>
        <v/>
      </c>
      <c r="I8" s="66" t="str">
        <f>IF(F8="","",_xlfn.XLOOKUP(F8,'Generation Register'!F:F,'Generation Register'!J:J,""))</f>
        <v/>
      </c>
      <c r="J8" s="14"/>
      <c r="K8" s="14"/>
      <c r="L8" s="14"/>
      <c r="M8" s="14"/>
      <c r="N8" s="16"/>
      <c r="O8" s="2"/>
    </row>
    <row r="9" spans="2:35" ht="16.5" thickBot="1">
      <c r="B9" s="7"/>
      <c r="C9" s="53"/>
      <c r="D9" s="14"/>
      <c r="E9" s="14"/>
      <c r="F9" s="14"/>
      <c r="G9" s="14"/>
      <c r="H9" s="14"/>
      <c r="I9" s="8"/>
      <c r="J9" s="14"/>
      <c r="K9" s="14"/>
      <c r="L9" s="14"/>
      <c r="M9" s="14"/>
      <c r="N9" s="16"/>
      <c r="O9" s="2"/>
    </row>
    <row r="10" spans="2:35" ht="37.9" customHeight="1" thickBot="1">
      <c r="B10" s="7"/>
      <c r="C10" s="53"/>
      <c r="D10" s="14"/>
      <c r="E10" s="14"/>
      <c r="F10" s="14"/>
      <c r="G10" s="14"/>
      <c r="H10" s="14"/>
      <c r="I10" s="14"/>
      <c r="J10" s="14"/>
      <c r="K10" s="37" t="str">
        <f>IF(F8="","","Connection Status")</f>
        <v>Connection Status</v>
      </c>
      <c r="L10" s="14"/>
      <c r="M10" s="14"/>
      <c r="N10" s="16"/>
      <c r="O10" s="2"/>
    </row>
    <row r="11" spans="2:35" ht="36" customHeight="1" thickBot="1">
      <c r="B11" s="7"/>
      <c r="C11" s="38" t="e">
        <f>IF(F8="","",'Generation Register'!#REF!)</f>
        <v>#REF!</v>
      </c>
      <c r="D11" s="39"/>
      <c r="E11" s="127" t="e">
        <f>IF(F8="","",'Generation Register'!#REF!)</f>
        <v>#REF!</v>
      </c>
      <c r="F11" s="128"/>
      <c r="G11" s="14"/>
      <c r="H11" s="134" t="str">
        <f>IF(H8="","","Generation Category")</f>
        <v/>
      </c>
      <c r="I11" s="14"/>
      <c r="J11" s="14"/>
      <c r="K11" s="54" t="s">
        <v>1224</v>
      </c>
      <c r="L11" s="14"/>
      <c r="M11" s="14"/>
      <c r="N11" s="16"/>
      <c r="O11" s="2"/>
    </row>
    <row r="12" spans="2:35" ht="15.75">
      <c r="B12" s="7"/>
      <c r="C12" s="123" t="str">
        <f>IFERROR(IF(F8="","",_xlfn.XLOOKUP(F8,'Generation Register'!F:F,'Generation Register'!B:B)),"")</f>
        <v/>
      </c>
      <c r="D12" s="14"/>
      <c r="E12" s="136" t="str">
        <f>IFERROR(IF(F8="","", HYPERLINK((_xlfn.XLOOKUP(F8,'Generation Register'!F:F,'Generation Register'!M:M)), "Click for report")),"")</f>
        <v/>
      </c>
      <c r="F12" s="137"/>
      <c r="G12" s="14"/>
      <c r="H12" s="135"/>
      <c r="I12" s="14"/>
      <c r="J12" s="14"/>
      <c r="K12" s="14"/>
      <c r="L12" s="14"/>
      <c r="M12" s="14"/>
      <c r="N12" s="16"/>
      <c r="O12" s="2"/>
    </row>
    <row r="13" spans="2:35" ht="31.5" customHeight="1" thickBot="1">
      <c r="B13" s="7"/>
      <c r="C13" s="124"/>
      <c r="D13" s="14"/>
      <c r="E13" s="138"/>
      <c r="F13" s="139"/>
      <c r="G13" s="14"/>
      <c r="H13" s="67" t="str">
        <f>IF(F8="","",_xlfn.XLOOKUP(F8,'Generation Register'!F:F,'Generation Register'!G:G,""))</f>
        <v/>
      </c>
      <c r="I13" s="14"/>
      <c r="J13" s="14"/>
      <c r="K13" s="14"/>
      <c r="L13" s="14"/>
      <c r="M13" s="14"/>
      <c r="N13" s="16"/>
      <c r="O13" s="2"/>
    </row>
    <row r="14" spans="2:35" ht="15.75">
      <c r="B14" s="7"/>
      <c r="C14" s="53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6"/>
      <c r="O14" s="2"/>
    </row>
    <row r="15" spans="2:35" ht="16.5" thickBot="1">
      <c r="B15" s="7"/>
      <c r="C15" s="53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6"/>
      <c r="O15" s="2"/>
    </row>
    <row r="16" spans="2:35" ht="20.100000000000001" customHeight="1">
      <c r="B16" s="7"/>
      <c r="C16" s="127" t="str">
        <f>IF(F8="","","For Connection Design Purposes")</f>
        <v>For Connection Design Purposes</v>
      </c>
      <c r="D16" s="128"/>
      <c r="E16" s="14"/>
      <c r="F16" s="14"/>
      <c r="G16" s="134" t="str">
        <f>IF(F8="","","Phase")</f>
        <v>Phase</v>
      </c>
      <c r="H16" s="14"/>
      <c r="I16" s="14"/>
      <c r="J16" s="14"/>
      <c r="K16" s="14"/>
      <c r="L16" s="14"/>
      <c r="M16" s="14"/>
      <c r="N16" s="16"/>
      <c r="O16" s="2"/>
    </row>
    <row r="17" spans="2:15" ht="32.1" customHeight="1">
      <c r="B17" s="7"/>
      <c r="C17" s="125" t="str">
        <f>IFERROR(IF(C16="","",_xlfn.XLOOKUP(F8,'Generation Register'!F:F,'Generation Register'!#REF!)),"")</f>
        <v/>
      </c>
      <c r="D17" s="126"/>
      <c r="E17" s="14"/>
      <c r="F17" s="14"/>
      <c r="G17" s="135"/>
      <c r="H17" s="14"/>
      <c r="I17" s="14"/>
      <c r="J17" s="14"/>
      <c r="K17" s="14"/>
      <c r="L17" s="14"/>
      <c r="M17" s="14"/>
      <c r="N17" s="16"/>
      <c r="O17" s="2"/>
    </row>
    <row r="18" spans="2:15" ht="48.6" customHeight="1" thickBot="1">
      <c r="B18" s="7"/>
      <c r="C18" s="132">
        <f>IF(K11="Green","",IF(K11="Amber",'Generation Register'!#REF!,IF(K11="Red",,"")))</f>
        <v>0</v>
      </c>
      <c r="D18" s="132" t="str">
        <f>IFERROR(IF(F8="","",_xlfn.XLOOKUP(F8,'Generation Register'!F:F,'Generation Register'!#REF!)),"")</f>
        <v/>
      </c>
      <c r="E18" s="14"/>
      <c r="F18" s="14"/>
      <c r="G18" s="67" t="str">
        <f>IF(F8="","",_xlfn.XLOOKUP(F8,'Generation Register'!F:F,'Generation Register'!H:H,""))</f>
        <v/>
      </c>
      <c r="H18" s="14"/>
      <c r="I18" s="129" t="str">
        <f>IFERROR(IF(F8="","",_xlfn.XLOOKUP(F8, 'Generation Register'!F:F,'Generation Register'!#REF!)),"")</f>
        <v/>
      </c>
      <c r="J18" s="14"/>
      <c r="K18" s="14"/>
      <c r="L18" s="17"/>
      <c r="M18" s="14"/>
      <c r="N18" s="16"/>
      <c r="O18" s="2"/>
    </row>
    <row r="19" spans="2:15" ht="32.1" customHeight="1" thickBot="1">
      <c r="B19" s="7"/>
      <c r="C19" s="133"/>
      <c r="D19" s="133"/>
      <c r="E19" s="14"/>
      <c r="F19" s="14"/>
      <c r="G19" s="14"/>
      <c r="H19" s="14"/>
      <c r="I19" s="130"/>
      <c r="J19" s="14"/>
      <c r="K19" s="14"/>
      <c r="L19" s="14"/>
      <c r="M19" s="14"/>
      <c r="N19" s="16"/>
      <c r="O19" s="2"/>
    </row>
    <row r="20" spans="2:15" ht="15.75">
      <c r="B20" s="7"/>
      <c r="C20" s="53"/>
      <c r="D20" s="14"/>
      <c r="E20" s="14"/>
      <c r="F20" s="14"/>
      <c r="G20" s="14"/>
      <c r="H20" s="14"/>
      <c r="I20" s="130"/>
      <c r="J20" s="14"/>
      <c r="K20" s="14"/>
      <c r="L20" s="14"/>
      <c r="M20" s="14"/>
      <c r="N20" s="16"/>
      <c r="O20" s="2"/>
    </row>
    <row r="21" spans="2:15" ht="16.5" thickBot="1">
      <c r="B21" s="7"/>
      <c r="C21" s="53"/>
      <c r="D21" s="14"/>
      <c r="E21" s="14"/>
      <c r="F21" s="14"/>
      <c r="G21" s="14"/>
      <c r="H21" s="14"/>
      <c r="I21" s="130"/>
      <c r="J21" s="14"/>
      <c r="K21" s="14"/>
      <c r="L21" s="14"/>
      <c r="M21" s="14"/>
      <c r="N21" s="16"/>
      <c r="O21" s="2"/>
    </row>
    <row r="22" spans="2:15" ht="15.75">
      <c r="B22" s="7"/>
      <c r="C22" s="134" t="str">
        <f>IF(F8="","","ELS Functionality?")</f>
        <v>ELS Functionality?</v>
      </c>
      <c r="D22" s="134" t="e">
        <f>IF(C24="Yes","ELS Register Number","")</f>
        <v>#REF!</v>
      </c>
      <c r="E22" s="14"/>
      <c r="F22" s="14"/>
      <c r="G22" s="14"/>
      <c r="H22" s="14"/>
      <c r="I22" s="130"/>
      <c r="J22" s="14"/>
      <c r="K22" s="14"/>
      <c r="L22" s="14"/>
      <c r="M22" s="14"/>
      <c r="N22" s="16"/>
      <c r="O22" s="2"/>
    </row>
    <row r="23" spans="2:15" ht="16.5" thickBot="1">
      <c r="B23" s="7"/>
      <c r="C23" s="135"/>
      <c r="D23" s="135"/>
      <c r="E23" s="14"/>
      <c r="F23" s="14"/>
      <c r="G23" s="14"/>
      <c r="H23" s="14"/>
      <c r="I23" s="131"/>
      <c r="J23" s="14"/>
      <c r="K23" s="14"/>
      <c r="L23" s="14"/>
      <c r="M23" s="14"/>
      <c r="N23" s="16"/>
      <c r="O23" s="2"/>
    </row>
    <row r="24" spans="2:15" ht="36" customHeight="1" thickBot="1">
      <c r="B24" s="7"/>
      <c r="C24" s="67" t="e">
        <f>IF(F8="","",_xlfn.XLOOKUP(F8,'Generation Register'!F:F,'Generation Register'!#REF!,""))</f>
        <v>#REF!</v>
      </c>
      <c r="D24" s="67" t="e">
        <f>IF(F8="","",_xlfn.XLOOKUP(F8,'Generation Register'!F:F,'Generation Register'!#REF!,""))</f>
        <v>#REF!</v>
      </c>
      <c r="E24" s="14"/>
      <c r="F24" s="14"/>
      <c r="G24" s="14"/>
      <c r="H24" s="14"/>
      <c r="I24" s="14"/>
      <c r="J24" s="14"/>
      <c r="K24" s="14"/>
      <c r="L24" s="14"/>
      <c r="M24" s="14"/>
      <c r="N24" s="16"/>
      <c r="O24" s="2"/>
    </row>
    <row r="25" spans="2:15" ht="15.75">
      <c r="B25" s="7"/>
      <c r="C25" s="13"/>
      <c r="D25" s="18"/>
      <c r="E25" s="18"/>
      <c r="F25" s="14"/>
      <c r="G25" s="14"/>
      <c r="H25" s="14"/>
      <c r="I25" s="14"/>
      <c r="J25" s="14"/>
      <c r="K25" s="14"/>
      <c r="L25" s="14"/>
      <c r="M25" s="14"/>
      <c r="N25" s="16"/>
      <c r="O25" s="2"/>
    </row>
    <row r="26" spans="2:15" ht="16.5" thickBot="1">
      <c r="B26" s="9"/>
      <c r="C26" s="19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1"/>
      <c r="O26" s="2"/>
    </row>
    <row r="27" spans="2:15">
      <c r="D27" s="2"/>
      <c r="E27" s="2"/>
      <c r="F27" s="2"/>
      <c r="G27" s="2"/>
      <c r="H27" s="2"/>
      <c r="I27" s="2"/>
      <c r="J27" s="2"/>
      <c r="K27" s="2"/>
      <c r="L27" s="2"/>
      <c r="M27" s="3"/>
      <c r="N27" s="3"/>
      <c r="O27" s="2"/>
    </row>
    <row r="38" spans="3:4">
      <c r="C38" s="75" t="s">
        <v>1225</v>
      </c>
      <c r="D38" s="75"/>
    </row>
    <row r="39" spans="3:4">
      <c r="C39" s="75" t="s">
        <v>1226</v>
      </c>
      <c r="D39" s="75"/>
    </row>
    <row r="40" spans="3:4">
      <c r="C40" s="75" t="s">
        <v>1227</v>
      </c>
      <c r="D40" s="75"/>
    </row>
    <row r="41" spans="3:4">
      <c r="C41" s="75"/>
      <c r="D41" s="75"/>
    </row>
  </sheetData>
  <sheetProtection formatCells="0" formatColumns="0" formatRows="0" insertColumns="0" insertRows="0" insertHyperlinks="0" deleteColumns="0" deleteRows="0" selectLockedCells="1" sort="0" autoFilter="0" pivotTables="0"/>
  <mergeCells count="19">
    <mergeCell ref="H6:H7"/>
    <mergeCell ref="I6:I7"/>
    <mergeCell ref="C6:C7"/>
    <mergeCell ref="E3:H3"/>
    <mergeCell ref="D6:D7"/>
    <mergeCell ref="E6:E7"/>
    <mergeCell ref="F6:F7"/>
    <mergeCell ref="C12:C13"/>
    <mergeCell ref="C17:D17"/>
    <mergeCell ref="E11:F11"/>
    <mergeCell ref="C16:D16"/>
    <mergeCell ref="I18:I23"/>
    <mergeCell ref="C18:C19"/>
    <mergeCell ref="H11:H12"/>
    <mergeCell ref="E12:F13"/>
    <mergeCell ref="C22:C23"/>
    <mergeCell ref="D22:D23"/>
    <mergeCell ref="G16:G17"/>
    <mergeCell ref="D18:D19"/>
  </mergeCells>
  <phoneticPr fontId="4" type="noConversion"/>
  <conditionalFormatting sqref="I18:I23">
    <cfRule type="expression" dxfId="5" priority="1">
      <formula>$I$18=""</formula>
    </cfRule>
    <cfRule type="expression" dxfId="4" priority="2">
      <formula>$I$18=0</formula>
    </cfRule>
  </conditionalFormatting>
  <conditionalFormatting sqref="K11">
    <cfRule type="expression" dxfId="3" priority="5">
      <formula>$K$11="Red"</formula>
    </cfRule>
    <cfRule type="expression" dxfId="2" priority="6">
      <formula>$K$11="Green"</formula>
    </cfRule>
  </conditionalFormatting>
  <dataValidations count="1">
    <dataValidation type="list" allowBlank="1" showInputMessage="1" showErrorMessage="1" sqref="F8" xr:uid="{A10BC16F-A68D-4B6D-9140-70CA335E8431}">
      <formula1>_xlfn.ANCHORARRAY($AE$5)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27676F-D03C-44B6-87B2-B8253B18169A}">
          <x14:formula1>
            <xm:f>'Generation Register'!$D$172:$D$1048576</xm:f>
          </x14:formula1>
          <xm:sqref>D8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A02AA-F035-4A6D-9FAD-ADF536F1B8F1}">
  <dimension ref="B1:AD31"/>
  <sheetViews>
    <sheetView zoomScaleNormal="100" workbookViewId="0">
      <selection activeCell="G19" sqref="G19"/>
    </sheetView>
  </sheetViews>
  <sheetFormatPr defaultColWidth="8.85546875" defaultRowHeight="15"/>
  <cols>
    <col min="1" max="1" width="2.5703125" style="1" customWidth="1"/>
    <col min="2" max="2" width="8.85546875" style="1"/>
    <col min="3" max="3" width="23.42578125" style="1" customWidth="1"/>
    <col min="4" max="4" width="2.140625" style="1" customWidth="1"/>
    <col min="5" max="5" width="27.140625" style="1" customWidth="1"/>
    <col min="6" max="6" width="1.7109375" style="1" customWidth="1"/>
    <col min="7" max="7" width="25" style="1" customWidth="1"/>
    <col min="8" max="8" width="1.28515625" style="1" customWidth="1"/>
    <col min="9" max="9" width="15.140625" style="1" customWidth="1"/>
    <col min="10" max="10" width="5" style="1" customWidth="1"/>
    <col min="11" max="11" width="12" style="1" customWidth="1"/>
    <col min="12" max="12" width="0.7109375" style="1" customWidth="1"/>
    <col min="13" max="13" width="16.140625" style="1" customWidth="1"/>
    <col min="14" max="14" width="1.42578125" style="1" customWidth="1"/>
    <col min="15" max="15" width="27.7109375" style="1" customWidth="1"/>
    <col min="16" max="16" width="1.28515625" style="1" customWidth="1"/>
    <col min="17" max="26" width="8.85546875" style="1"/>
    <col min="27" max="27" width="17.85546875" style="1" customWidth="1"/>
    <col min="28" max="28" width="21.42578125" style="1" customWidth="1"/>
    <col min="29" max="29" width="14.28515625" style="1" customWidth="1"/>
    <col min="30" max="16384" width="8.85546875" style="1"/>
  </cols>
  <sheetData>
    <row r="1" spans="2:30" ht="15.75" thickBot="1"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AA1" s="1" t="s">
        <v>1228</v>
      </c>
    </row>
    <row r="2" spans="2:30">
      <c r="B2" s="26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8"/>
      <c r="AA2" s="1" t="s">
        <v>1229</v>
      </c>
      <c r="AB2" s="1" t="s">
        <v>1219</v>
      </c>
      <c r="AC2" s="1" t="s">
        <v>1230</v>
      </c>
      <c r="AD2" s="1" t="s">
        <v>1231</v>
      </c>
    </row>
    <row r="3" spans="2:30" ht="31.5">
      <c r="B3" s="29"/>
      <c r="C3" s="30"/>
      <c r="D3" s="30"/>
      <c r="E3" s="156" t="s">
        <v>1232</v>
      </c>
      <c r="F3" s="156"/>
      <c r="G3" s="156"/>
      <c r="H3" s="156"/>
      <c r="I3" s="156"/>
      <c r="J3" s="156"/>
      <c r="K3" s="156"/>
      <c r="L3" s="156"/>
      <c r="M3" s="156"/>
      <c r="N3" s="30"/>
      <c r="O3" s="30"/>
      <c r="P3" s="30"/>
      <c r="Q3" s="30"/>
      <c r="R3" s="31"/>
      <c r="AA3" s="1" t="e" cm="1" vm="1">
        <f t="array" aca="1" ref="AA3:AA31" ca="1">INDIRECT("PGM!C3:C3"&amp;ROWS('Generation Register'!D228:D228))</f>
        <v>#VALUE!</v>
      </c>
      <c r="AB3" s="1" t="e" cm="1" vm="1">
        <f t="array" aca="1" ref="AB3" ca="1">_xlfn._xlws.FILTER((INDIRECT("Generation!E3:E3"&amp;ROWS('Generation Register'!F228:F228))), (INDIRECT("Generation!C3:C3"&amp;ROWS('Generation Register'!D228:D228)))=C7)</f>
        <v>#VALUE!</v>
      </c>
      <c r="AC3" s="1" t="e">
        <f>COLUMNS('Generation Register'!#REF!)</f>
        <v>#REF!</v>
      </c>
      <c r="AD3" s="1" t="e">
        <f>COLUMNS('Generation Register'!#REF!)</f>
        <v>#REF!</v>
      </c>
    </row>
    <row r="4" spans="2:30" ht="15.75" thickBot="1">
      <c r="B4" s="29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1"/>
      <c r="AA4" s="1" t="e" vm="1">
        <f ca="1"/>
        <v>#VALUE!</v>
      </c>
    </row>
    <row r="5" spans="2:30" ht="15.75">
      <c r="B5" s="23"/>
      <c r="C5" s="134" t="s">
        <v>1233</v>
      </c>
      <c r="D5" s="43"/>
      <c r="E5" s="151" t="s">
        <v>1234</v>
      </c>
      <c r="F5" s="44"/>
      <c r="G5" s="151" t="s">
        <v>1235</v>
      </c>
      <c r="H5" s="44"/>
      <c r="I5" s="151" t="s">
        <v>1236</v>
      </c>
      <c r="J5" s="44"/>
      <c r="K5" s="43"/>
      <c r="L5" s="45"/>
      <c r="M5" s="43"/>
      <c r="N5" s="45"/>
      <c r="O5" s="151" t="s">
        <v>1237</v>
      </c>
      <c r="P5" s="36"/>
      <c r="Q5" s="36"/>
      <c r="R5" s="25"/>
      <c r="AA5" s="1" t="e" vm="1">
        <f ca="1"/>
        <v>#VALUE!</v>
      </c>
    </row>
    <row r="6" spans="2:30" ht="14.65" customHeight="1">
      <c r="B6" s="23"/>
      <c r="C6" s="135"/>
      <c r="D6" s="43"/>
      <c r="E6" s="152"/>
      <c r="F6" s="46"/>
      <c r="G6" s="152"/>
      <c r="H6" s="46"/>
      <c r="I6" s="152"/>
      <c r="J6" s="46"/>
      <c r="K6" s="43"/>
      <c r="L6" s="43"/>
      <c r="M6" s="43"/>
      <c r="N6" s="43"/>
      <c r="O6" s="152"/>
      <c r="P6" s="36"/>
      <c r="Q6" s="36"/>
      <c r="R6" s="25"/>
      <c r="AA6" s="1" t="e" vm="1">
        <f ca="1"/>
        <v>#VALUE!</v>
      </c>
    </row>
    <row r="7" spans="2:30" ht="19.350000000000001" customHeight="1" thickBot="1">
      <c r="B7" s="23"/>
      <c r="C7" s="69" t="s">
        <v>1238</v>
      </c>
      <c r="D7" s="47"/>
      <c r="E7" s="40" t="s">
        <v>1223</v>
      </c>
      <c r="F7" s="48"/>
      <c r="G7" s="41" t="s">
        <v>1239</v>
      </c>
      <c r="H7" s="48"/>
      <c r="I7" s="41">
        <v>4</v>
      </c>
      <c r="J7" s="49"/>
      <c r="K7" s="47"/>
      <c r="L7" s="48"/>
      <c r="M7" s="47"/>
      <c r="N7" s="48"/>
      <c r="O7" s="40" t="str">
        <f>IFERROR(IF(G7 = "LV", (VLOOKUP(E7,'Generation Register'!F:J,(AC3+(MATCH(I7,'Generation Register'!#REF!,0))),FALSE)), IF(G7="HV",(VLOOKUP(E7,'Generation Register'!F:K,(AD3+(MATCH(I7,'Generation Register'!#REF!,0))),FALSE)), IF(I7="", "Please Select Number of devices", IF(G7="", "Please Select Connection Location","")))),"")</f>
        <v/>
      </c>
      <c r="P7" s="36"/>
      <c r="Q7" s="36"/>
      <c r="R7" s="25"/>
      <c r="AA7" s="1" t="e" vm="1">
        <f ca="1"/>
        <v>#VALUE!</v>
      </c>
    </row>
    <row r="8" spans="2:30" ht="15.75" thickBot="1">
      <c r="B8" s="23"/>
      <c r="C8" s="43"/>
      <c r="D8" s="43"/>
      <c r="E8" s="43"/>
      <c r="F8" s="43"/>
      <c r="G8" s="43"/>
      <c r="H8" s="43"/>
      <c r="I8" s="43"/>
      <c r="J8" s="43"/>
      <c r="K8" s="43"/>
      <c r="L8" s="43"/>
      <c r="M8" s="47"/>
      <c r="N8" s="43"/>
      <c r="O8" s="43"/>
      <c r="P8" s="36"/>
      <c r="Q8" s="30"/>
      <c r="R8" s="25"/>
      <c r="AA8" s="1" t="e" vm="1">
        <f ca="1"/>
        <v>#VALUE!</v>
      </c>
    </row>
    <row r="9" spans="2:30" ht="26.65" customHeight="1" thickBot="1">
      <c r="B9" s="23"/>
      <c r="C9" s="43"/>
      <c r="D9" s="43"/>
      <c r="E9" s="37" t="s">
        <v>1240</v>
      </c>
      <c r="F9" s="43"/>
      <c r="G9" s="42">
        <v>0.15</v>
      </c>
      <c r="H9" s="50"/>
      <c r="I9" s="47" t="s">
        <v>1241</v>
      </c>
      <c r="J9" s="43"/>
      <c r="K9" s="42">
        <v>0.15</v>
      </c>
      <c r="L9" s="50"/>
      <c r="M9" s="47" t="s">
        <v>1242</v>
      </c>
      <c r="N9" s="43"/>
      <c r="O9" s="55">
        <f>SQRT((G9^2)+(K9^2))</f>
        <v>0.21213203435596426</v>
      </c>
      <c r="P9" s="36"/>
      <c r="Q9" s="30" t="s">
        <v>1243</v>
      </c>
      <c r="R9" s="25"/>
      <c r="AA9" s="1" t="e" vm="1">
        <f ca="1"/>
        <v>#VALUE!</v>
      </c>
    </row>
    <row r="10" spans="2:30" ht="14.85" customHeight="1" thickBot="1">
      <c r="B10" s="23"/>
      <c r="C10" s="43"/>
      <c r="D10" s="43"/>
      <c r="E10" s="45"/>
      <c r="F10" s="43"/>
      <c r="G10" s="43"/>
      <c r="H10" s="43"/>
      <c r="I10" s="47"/>
      <c r="J10" s="43"/>
      <c r="K10" s="43"/>
      <c r="L10" s="43"/>
      <c r="M10" s="47"/>
      <c r="N10" s="43"/>
      <c r="O10" s="43"/>
      <c r="P10" s="36"/>
      <c r="Q10" s="30"/>
      <c r="R10" s="25"/>
      <c r="AA10" s="1" t="e" vm="1">
        <f ca="1"/>
        <v>#VALUE!</v>
      </c>
    </row>
    <row r="11" spans="2:30" ht="26.85" customHeight="1" thickBot="1">
      <c r="B11" s="23"/>
      <c r="C11" s="43"/>
      <c r="D11" s="43"/>
      <c r="E11" s="37" t="s">
        <v>1244</v>
      </c>
      <c r="F11" s="43"/>
      <c r="G11" s="51">
        <f>IFERROR(((400^2)/O9)/1000000,"")</f>
        <v>0.75424723326565069</v>
      </c>
      <c r="H11" s="52"/>
      <c r="I11" s="47" t="s">
        <v>1245</v>
      </c>
      <c r="J11" s="43"/>
      <c r="K11" s="43"/>
      <c r="L11" s="43"/>
      <c r="M11" s="47"/>
      <c r="N11" s="43"/>
      <c r="O11" s="43"/>
      <c r="P11" s="36"/>
      <c r="Q11" s="30"/>
      <c r="R11" s="25"/>
      <c r="AA11" s="1" t="e" vm="1">
        <f ca="1"/>
        <v>#VALUE!</v>
      </c>
    </row>
    <row r="12" spans="2:30">
      <c r="B12" s="23"/>
      <c r="C12" s="43"/>
      <c r="D12" s="43"/>
      <c r="E12" s="43"/>
      <c r="F12" s="43"/>
      <c r="G12" s="43"/>
      <c r="H12" s="43"/>
      <c r="I12" s="47"/>
      <c r="J12" s="43"/>
      <c r="K12" s="43"/>
      <c r="L12" s="43"/>
      <c r="M12" s="47"/>
      <c r="N12" s="43"/>
      <c r="O12" s="43"/>
      <c r="P12" s="36"/>
      <c r="Q12" s="30"/>
      <c r="R12" s="25"/>
      <c r="AA12" s="1" t="e" vm="1">
        <f ca="1"/>
        <v>#VALUE!</v>
      </c>
    </row>
    <row r="13" spans="2:30">
      <c r="B13" s="23"/>
      <c r="C13" s="43"/>
      <c r="D13" s="43"/>
      <c r="E13" s="43"/>
      <c r="F13" s="43"/>
      <c r="G13" s="43"/>
      <c r="H13" s="43"/>
      <c r="I13" s="47"/>
      <c r="J13" s="43"/>
      <c r="K13" s="43"/>
      <c r="L13" s="43"/>
      <c r="M13" s="47"/>
      <c r="N13" s="43"/>
      <c r="O13" s="43"/>
      <c r="P13" s="36"/>
      <c r="Q13" s="30"/>
      <c r="R13" s="25"/>
      <c r="AA13" s="1" t="e" vm="1">
        <f ca="1"/>
        <v>#VALUE!</v>
      </c>
    </row>
    <row r="14" spans="2:30">
      <c r="B14" s="2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7"/>
      <c r="N14" s="43"/>
      <c r="O14" s="43"/>
      <c r="P14" s="36"/>
      <c r="Q14" s="30"/>
      <c r="R14" s="25"/>
      <c r="AA14" s="1" t="e" vm="1">
        <f ca="1"/>
        <v>#VALUE!</v>
      </c>
    </row>
    <row r="15" spans="2:30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30"/>
      <c r="N15" s="24"/>
      <c r="O15" s="24"/>
      <c r="P15" s="24"/>
      <c r="Q15" s="24"/>
      <c r="R15" s="25"/>
      <c r="AA15" s="1" t="e" vm="1">
        <f ca="1"/>
        <v>#VALUE!</v>
      </c>
    </row>
    <row r="16" spans="2:30"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5"/>
      <c r="AA16" s="1" t="e" vm="1">
        <f ca="1"/>
        <v>#VALUE!</v>
      </c>
    </row>
    <row r="17" spans="2:27">
      <c r="B17" s="23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33"/>
      <c r="Q17" s="33"/>
      <c r="R17" s="25"/>
      <c r="AA17" s="1" t="e" vm="1">
        <f ca="1"/>
        <v>#VALUE!</v>
      </c>
    </row>
    <row r="18" spans="2:27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5"/>
      <c r="AA18" s="1" t="e" vm="1">
        <f ca="1"/>
        <v>#VALUE!</v>
      </c>
    </row>
    <row r="19" spans="2:27">
      <c r="B19" s="23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5"/>
      <c r="AA19" s="1" t="e" vm="1">
        <f ca="1"/>
        <v>#VALUE!</v>
      </c>
    </row>
    <row r="20" spans="2:27"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5"/>
      <c r="AA20" s="1" t="e" vm="1">
        <f ca="1"/>
        <v>#VALUE!</v>
      </c>
    </row>
    <row r="21" spans="2:27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5"/>
      <c r="AA21" s="1" t="e" vm="1">
        <f ca="1"/>
        <v>#VALUE!</v>
      </c>
    </row>
    <row r="22" spans="2:27" ht="15.75" thickBot="1">
      <c r="B22" s="32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  <c r="AA22" s="1" t="e" vm="1">
        <f ca="1"/>
        <v>#VALUE!</v>
      </c>
    </row>
    <row r="23" spans="2:27">
      <c r="AA23" s="1" t="e" vm="1">
        <f ca="1"/>
        <v>#VALUE!</v>
      </c>
    </row>
    <row r="24" spans="2:27" ht="15.75" thickBot="1">
      <c r="AA24" s="1" t="e" vm="1">
        <f ca="1"/>
        <v>#VALUE!</v>
      </c>
    </row>
    <row r="25" spans="2:27" ht="15.75">
      <c r="C25" s="56" t="s">
        <v>1246</v>
      </c>
      <c r="D25" s="57"/>
      <c r="E25" s="57"/>
      <c r="F25" s="57"/>
      <c r="G25" s="57"/>
      <c r="H25" s="57"/>
      <c r="I25" s="57"/>
      <c r="J25" s="57"/>
      <c r="K25" s="58"/>
      <c r="AA25" s="1" t="e" vm="1">
        <f ca="1"/>
        <v>#VALUE!</v>
      </c>
    </row>
    <row r="26" spans="2:27" ht="15.75">
      <c r="C26" s="153" t="s">
        <v>1247</v>
      </c>
      <c r="D26" s="154"/>
      <c r="E26" s="154"/>
      <c r="F26" s="154"/>
      <c r="G26" s="154"/>
      <c r="H26" s="154"/>
      <c r="I26" s="154"/>
      <c r="J26" s="154"/>
      <c r="K26" s="155"/>
      <c r="AA26" s="1" t="e" vm="1">
        <f ca="1"/>
        <v>#VALUE!</v>
      </c>
    </row>
    <row r="27" spans="2:27" ht="15.75">
      <c r="C27" s="59" t="s">
        <v>1248</v>
      </c>
      <c r="D27" s="60"/>
      <c r="E27" s="60"/>
      <c r="F27" s="60"/>
      <c r="G27" s="60"/>
      <c r="H27" s="60"/>
      <c r="I27" s="60"/>
      <c r="J27" s="60"/>
      <c r="K27" s="61"/>
      <c r="O27" s="4"/>
      <c r="AA27" s="1" t="e" vm="1">
        <f ca="1"/>
        <v>#VALUE!</v>
      </c>
    </row>
    <row r="28" spans="2:27" ht="16.5" thickBot="1">
      <c r="C28" s="62" t="s">
        <v>1249</v>
      </c>
      <c r="D28" s="63"/>
      <c r="E28" s="63"/>
      <c r="F28" s="63"/>
      <c r="G28" s="63"/>
      <c r="H28" s="63"/>
      <c r="I28" s="63"/>
      <c r="J28" s="63"/>
      <c r="K28" s="64"/>
      <c r="AA28" s="1" t="e" vm="1">
        <f ca="1"/>
        <v>#VALUE!</v>
      </c>
    </row>
    <row r="29" spans="2:27">
      <c r="AA29" s="1" t="e" vm="1">
        <f ca="1"/>
        <v>#VALUE!</v>
      </c>
    </row>
    <row r="30" spans="2:27">
      <c r="AA30" s="1" t="e" vm="1">
        <f ca="1"/>
        <v>#VALUE!</v>
      </c>
    </row>
    <row r="31" spans="2:27">
      <c r="AA31" s="1" t="e" vm="1">
        <f ca="1"/>
        <v>#VALUE!</v>
      </c>
    </row>
  </sheetData>
  <mergeCells count="7">
    <mergeCell ref="O5:O6"/>
    <mergeCell ref="C26:K26"/>
    <mergeCell ref="E3:M3"/>
    <mergeCell ref="C5:C6"/>
    <mergeCell ref="E5:E6"/>
    <mergeCell ref="G5:G6"/>
    <mergeCell ref="I5:I6"/>
  </mergeCells>
  <conditionalFormatting sqref="G11">
    <cfRule type="cellIs" dxfId="1" priority="8" operator="greaterThan">
      <formula>$O$7</formula>
    </cfRule>
    <cfRule type="cellIs" dxfId="0" priority="9" operator="lessThan">
      <formula>$O$7</formula>
    </cfRule>
  </conditionalFormatting>
  <dataValidations count="3">
    <dataValidation type="list" allowBlank="1" showInputMessage="1" showErrorMessage="1" sqref="I7" xr:uid="{FBEDBC82-62F7-4D13-B0B2-3B62CB7A9F45}">
      <formula1>"1,2,3,4"</formula1>
    </dataValidation>
    <dataValidation type="list" allowBlank="1" showInputMessage="1" showErrorMessage="1" sqref="G7" xr:uid="{3A1EE3C8-EF8D-4AE3-9052-27F6C6AEA606}">
      <formula1>"LV,HV"</formula1>
    </dataValidation>
    <dataValidation type="list" allowBlank="1" showInputMessage="1" showErrorMessage="1" sqref="E7" xr:uid="{78C32161-8C68-4800-9870-6718D011D33C}">
      <formula1>_xlfn.ANCHORARRAY($AB$3)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D58D48-48F5-4477-ABB8-6277B99E0699}">
          <x14:formula1>
            <xm:f>'Generation Register'!$D$172:$D$1048576</xm:f>
          </x14:formula1>
          <xm:sqref>C7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EB9D611B26AE438CC706E218D4043A" ma:contentTypeVersion="4" ma:contentTypeDescription="Create a new document." ma:contentTypeScope="" ma:versionID="165106a7e989aa3f1e5d3b4d1856730a">
  <xsd:schema xmlns:xsd="http://www.w3.org/2001/XMLSchema" xmlns:xs="http://www.w3.org/2001/XMLSchema" xmlns:p="http://schemas.microsoft.com/office/2006/metadata/properties" xmlns:ns2="26e1cfa6-80f9-4fd5-8e65-1b98fa711a2b" targetNamespace="http://schemas.microsoft.com/office/2006/metadata/properties" ma:root="true" ma:fieldsID="8d0219b6ce26edbaa5f932b7a1b6254f" ns2:_="">
    <xsd:import namespace="26e1cfa6-80f9-4fd5-8e65-1b98fa711a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e1cfa6-80f9-4fd5-8e65-1b98fa711a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D787C30-BD4E-471B-BE9B-F042FE19CAEB}"/>
</file>

<file path=customXml/itemProps2.xml><?xml version="1.0" encoding="utf-8"?>
<ds:datastoreItem xmlns:ds="http://schemas.openxmlformats.org/officeDocument/2006/customXml" ds:itemID="{669238D1-D88D-4685-B050-5B2EB30D0441}"/>
</file>

<file path=customXml/itemProps3.xml><?xml version="1.0" encoding="utf-8"?>
<ds:datastoreItem xmlns:ds="http://schemas.openxmlformats.org/officeDocument/2006/customXml" ds:itemID="{188AE26F-3DE3-46E8-B9C6-30B2ED40057A}"/>
</file>

<file path=docMetadata/LabelInfo.xml><?xml version="1.0" encoding="utf-8"?>
<clbl:labelList xmlns:clbl="http://schemas.microsoft.com/office/2020/mipLabelMetadata">
  <clbl:label id="{bf4b7b92-9708-4942-8fd7-f99d10f83297}" enabled="1" method="Standard" siteId="{fb01cb1d-bba8-4c1a-94ef-defd79c59a0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ESB Networks Generation and ELS Register</dc:title>
  <dc:subject>Details of all generation and export limit scheme products registered with ESB Networks</dc:subject>
  <dc:creator>Cheleka Siame</dc:creator>
  <cp:keywords/>
  <dc:description/>
  <cp:lastModifiedBy>Willis. David (ESB Networks)</cp:lastModifiedBy>
  <cp:revision/>
  <dcterms:created xsi:type="dcterms:W3CDTF">2023-10-12T18:12:18Z</dcterms:created>
  <dcterms:modified xsi:type="dcterms:W3CDTF">2025-09-26T08:37:37Z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0x01010097EB9D611B26AE438CC706E218D4043A</vt:lpwstr>
  </property>
  <property fmtid="{D5CDD505-2E9C-101B-9397-08002B2CF9AE}" pid="3" name="MediaServiceImageTags">
    <vt:lpwstr/>
  </property>
</Properties>
</file>